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E:\保研\2016级保研成绩计算\20190911计算更正版本\复试名单\"/>
    </mc:Choice>
  </mc:AlternateContent>
  <xr:revisionPtr revIDLastSave="0" documentId="13_ncr:1_{FB9AEE9B-E30A-498E-A87C-35323DF33467}" xr6:coauthVersionLast="44" xr6:coauthVersionMax="44" xr10:uidLastSave="{00000000-0000-0000-0000-000000000000}"/>
  <bookViews>
    <workbookView xWindow="-110" yWindow="-110" windowWidth="22780" windowHeight="14660" xr2:uid="{00000000-000D-0000-FFFF-FFFF00000000}"/>
  </bookViews>
  <sheets>
    <sheet name="Sheet1" sheetId="1" r:id="rId1"/>
    <sheet name="Sheet2" sheetId="2" r:id="rId2"/>
    <sheet name="Sheet3" sheetId="3" r:id="rId3"/>
  </sheets>
  <externalReferences>
    <externalReference r:id="rId4"/>
  </externalReferences>
  <definedNames>
    <definedName name="_xlnm._FilterDatabase" localSheetId="0" hidden="1">Sheet1!$A$37:$J$40</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0" i="1" l="1"/>
  <c r="F37" i="1"/>
  <c r="F39" i="1"/>
  <c r="F38" i="1"/>
  <c r="E27" i="1"/>
  <c r="F27" i="1" s="1"/>
  <c r="E23" i="1"/>
  <c r="E18" i="1"/>
  <c r="F18" i="1" s="1"/>
  <c r="E29" i="1"/>
  <c r="E14" i="1"/>
  <c r="E22" i="1"/>
  <c r="E21" i="1"/>
  <c r="E24" i="1"/>
  <c r="F24" i="1" s="1"/>
  <c r="E26" i="1"/>
  <c r="E3" i="1"/>
  <c r="E11" i="1"/>
  <c r="E10" i="1"/>
  <c r="F25" i="1"/>
  <c r="E32" i="1"/>
  <c r="E4" i="1"/>
  <c r="F4" i="1" s="1"/>
  <c r="E33" i="1"/>
  <c r="E16" i="1"/>
  <c r="E9" i="1"/>
  <c r="E6" i="1"/>
  <c r="E20" i="1"/>
  <c r="E13" i="1"/>
  <c r="E17" i="1"/>
  <c r="E7" i="1"/>
  <c r="E12" i="1"/>
  <c r="F12" i="1" s="1"/>
  <c r="E19" i="1"/>
  <c r="E5" i="1"/>
  <c r="E15" i="1"/>
  <c r="E34" i="1"/>
  <c r="E30" i="1"/>
  <c r="E31" i="1"/>
  <c r="E35" i="1"/>
  <c r="E28" i="1"/>
  <c r="F28" i="1" l="1"/>
  <c r="F19" i="1"/>
  <c r="F9" i="1"/>
  <c r="F32" i="1"/>
  <c r="F5" i="1"/>
  <c r="F20" i="1"/>
  <c r="F23" i="1"/>
  <c r="F15" i="1"/>
  <c r="F35" i="1"/>
  <c r="F34" i="1"/>
  <c r="F7" i="1"/>
  <c r="F6" i="1"/>
  <c r="F21" i="1"/>
  <c r="F14" i="1"/>
  <c r="F31" i="1"/>
  <c r="F33" i="1"/>
  <c r="F30" i="1"/>
  <c r="F11" i="1"/>
  <c r="F13" i="1"/>
  <c r="F17" i="1"/>
  <c r="F26" i="1"/>
  <c r="F10" i="1"/>
  <c r="F16" i="1"/>
  <c r="F8" i="1"/>
  <c r="F22" i="1"/>
  <c r="F29" i="1"/>
  <c r="F3" i="1"/>
</calcChain>
</file>

<file path=xl/sharedStrings.xml><?xml version="1.0" encoding="utf-8"?>
<sst xmlns="http://schemas.openxmlformats.org/spreadsheetml/2006/main" count="141" uniqueCount="92">
  <si>
    <t>学号</t>
  </si>
  <si>
    <t>姓名</t>
  </si>
  <si>
    <t>性别</t>
  </si>
  <si>
    <t>陈炳焜</t>
  </si>
  <si>
    <t>男</t>
  </si>
  <si>
    <t>岑青青</t>
  </si>
  <si>
    <t>女</t>
  </si>
  <si>
    <t>陈家安</t>
  </si>
  <si>
    <t xml:space="preserve">男 </t>
  </si>
  <si>
    <t>陈璐</t>
  </si>
  <si>
    <t>陈琦凯</t>
  </si>
  <si>
    <t>费文辉</t>
  </si>
  <si>
    <t xml:space="preserve">胡寅鹏 </t>
  </si>
  <si>
    <t xml:space="preserve">沈逸 </t>
  </si>
  <si>
    <t xml:space="preserve">石锦 </t>
  </si>
  <si>
    <t xml:space="preserve">王立珲 </t>
  </si>
  <si>
    <t xml:space="preserve">王文娟 </t>
  </si>
  <si>
    <t>王映霖</t>
  </si>
  <si>
    <t xml:space="preserve">王铸宁 </t>
  </si>
  <si>
    <t>翁嘉承</t>
  </si>
  <si>
    <t>谢舜宇</t>
  </si>
  <si>
    <t xml:space="preserve">许子旭 </t>
  </si>
  <si>
    <t xml:space="preserve">杨健宇 </t>
  </si>
  <si>
    <t xml:space="preserve">余泽清 </t>
  </si>
  <si>
    <t xml:space="preserve">张峻铵 </t>
  </si>
  <si>
    <t>张雨凡</t>
  </si>
  <si>
    <t>朱承熹</t>
  </si>
  <si>
    <t xml:space="preserve">朱佳杰 </t>
  </si>
  <si>
    <t>黄宇然</t>
  </si>
  <si>
    <t xml:space="preserve">刘红硕 </t>
  </si>
  <si>
    <t>江以逻</t>
  </si>
  <si>
    <t>李冕豪</t>
  </si>
  <si>
    <t>学业成绩</t>
    <phoneticPr fontId="2" type="noConversion"/>
  </si>
  <si>
    <t>综素成绩</t>
    <phoneticPr fontId="2" type="noConversion"/>
  </si>
  <si>
    <t>综合成绩</t>
    <phoneticPr fontId="2" type="noConversion"/>
  </si>
  <si>
    <t>排名</t>
    <phoneticPr fontId="2" type="noConversion"/>
  </si>
  <si>
    <t>二课</t>
    <phoneticPr fontId="2" type="noConversion"/>
  </si>
  <si>
    <t>英语成绩（六级、托福、雅思）</t>
    <phoneticPr fontId="2" type="noConversion"/>
  </si>
  <si>
    <t>备注</t>
    <phoneticPr fontId="2" type="noConversion"/>
  </si>
  <si>
    <t>P</t>
    <phoneticPr fontId="2" type="noConversion"/>
  </si>
  <si>
    <t>男</t>
    <phoneticPr fontId="2" type="noConversion"/>
  </si>
  <si>
    <t>秦并</t>
    <phoneticPr fontId="2" type="noConversion"/>
  </si>
  <si>
    <t>竺院，英语水平测试未通过</t>
    <phoneticPr fontId="2" type="noConversion"/>
  </si>
  <si>
    <t>王玥颖</t>
    <phoneticPr fontId="2" type="noConversion"/>
  </si>
  <si>
    <t>郑睿</t>
    <phoneticPr fontId="2" type="noConversion"/>
  </si>
  <si>
    <t>竺院</t>
    <phoneticPr fontId="2" type="noConversion"/>
  </si>
  <si>
    <t>白延</t>
    <phoneticPr fontId="2" type="noConversion"/>
  </si>
  <si>
    <r>
      <rPr>
        <sz val="10.5"/>
        <color theme="1"/>
        <rFont val="宋体"/>
        <family val="3"/>
        <charset val="134"/>
      </rPr>
      <t>513</t>
    </r>
    <phoneticPr fontId="2" type="noConversion"/>
  </si>
  <si>
    <t xml:space="preserve">裴思辉 </t>
    <phoneticPr fontId="2" type="noConversion"/>
  </si>
  <si>
    <t>P</t>
    <phoneticPr fontId="2" type="noConversion"/>
  </si>
  <si>
    <t>P</t>
    <phoneticPr fontId="2" type="noConversion"/>
  </si>
  <si>
    <t>光电竞赛</t>
    <phoneticPr fontId="2" type="noConversion"/>
  </si>
  <si>
    <t>女</t>
    <phoneticPr fontId="2" type="noConversion"/>
  </si>
  <si>
    <t>P</t>
    <phoneticPr fontId="2" type="noConversion"/>
  </si>
  <si>
    <t>P</t>
    <phoneticPr fontId="2" type="noConversion"/>
  </si>
  <si>
    <t>男</t>
    <phoneticPr fontId="2" type="noConversion"/>
  </si>
  <si>
    <t>P</t>
    <phoneticPr fontId="2" type="noConversion"/>
  </si>
  <si>
    <t>光电竞赛</t>
    <phoneticPr fontId="2" type="noConversion"/>
  </si>
  <si>
    <t>英语水平测试未通过</t>
    <phoneticPr fontId="2" type="noConversion"/>
  </si>
  <si>
    <t>杨佳奇</t>
    <phoneticPr fontId="2" type="noConversion"/>
  </si>
  <si>
    <t>P</t>
    <phoneticPr fontId="2" type="noConversion"/>
  </si>
  <si>
    <t>男</t>
    <phoneticPr fontId="2" type="noConversion"/>
  </si>
  <si>
    <t>英语水平测试未通过</t>
    <phoneticPr fontId="2" type="noConversion"/>
  </si>
  <si>
    <t>P</t>
    <phoneticPr fontId="2" type="noConversion"/>
  </si>
  <si>
    <t>P</t>
    <phoneticPr fontId="2" type="noConversion"/>
  </si>
  <si>
    <t>英语水平测试未通过</t>
    <phoneticPr fontId="2" type="noConversion"/>
  </si>
  <si>
    <t>光电竞赛</t>
    <phoneticPr fontId="2" type="noConversion"/>
  </si>
  <si>
    <t>男</t>
    <phoneticPr fontId="2" type="noConversion"/>
  </si>
  <si>
    <t>P</t>
    <phoneticPr fontId="2" type="noConversion"/>
  </si>
  <si>
    <t>光电竞赛，英语水平测试未通过</t>
    <phoneticPr fontId="2" type="noConversion"/>
  </si>
  <si>
    <t>男</t>
    <phoneticPr fontId="2" type="noConversion"/>
  </si>
  <si>
    <t>P</t>
    <phoneticPr fontId="2" type="noConversion"/>
  </si>
  <si>
    <t>光电竞赛</t>
    <phoneticPr fontId="2" type="noConversion"/>
  </si>
  <si>
    <t>林文杰</t>
    <phoneticPr fontId="2" type="noConversion"/>
  </si>
  <si>
    <t>孙鹏</t>
    <phoneticPr fontId="2" type="noConversion"/>
  </si>
  <si>
    <t>牟宣杰</t>
    <phoneticPr fontId="2" type="noConversion"/>
  </si>
  <si>
    <t>女</t>
    <phoneticPr fontId="2" type="noConversion"/>
  </si>
  <si>
    <t>P</t>
    <phoneticPr fontId="2" type="noConversion"/>
  </si>
  <si>
    <t>男</t>
    <phoneticPr fontId="2" type="noConversion"/>
  </si>
  <si>
    <t>P</t>
    <phoneticPr fontId="2" type="noConversion"/>
  </si>
  <si>
    <t>英语水平测试未通过</t>
    <phoneticPr fontId="2" type="noConversion"/>
  </si>
  <si>
    <t>唐雨薇</t>
    <phoneticPr fontId="2" type="noConversion"/>
  </si>
  <si>
    <t>女</t>
    <phoneticPr fontId="2" type="noConversion"/>
  </si>
  <si>
    <t>P</t>
    <phoneticPr fontId="2" type="noConversion"/>
  </si>
  <si>
    <t>英语水平测试未通过</t>
    <phoneticPr fontId="2" type="noConversion"/>
  </si>
  <si>
    <t>胡冰洁</t>
    <phoneticPr fontId="2" type="noConversion"/>
  </si>
  <si>
    <t>女</t>
    <phoneticPr fontId="2" type="noConversion"/>
  </si>
  <si>
    <t>女</t>
    <phoneticPr fontId="2" type="noConversion"/>
  </si>
  <si>
    <t>P</t>
    <phoneticPr fontId="2" type="noConversion"/>
  </si>
  <si>
    <t>英语水平测试未通过</t>
    <phoneticPr fontId="2" type="noConversion"/>
  </si>
  <si>
    <t>光电学院2019年度免试研究生复试名单</t>
    <phoneticPr fontId="2" type="noConversion"/>
  </si>
  <si>
    <t>P</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</si>
</sst>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宋体"/>
      <family val="2"/>
      <charset val="134"/>
      <scheme val="minor"/>
    </font>
    <font>
      <sz val="10"/>
      <color theme="1"/>
      <name val="宋体"/>
      <family val="3"/>
      <charset val="134"/>
      <scheme val="minor"/>
    </font>
    <font>
      <sz val="9"/>
      <name val="宋体"/>
      <family val="2"/>
      <charset val="134"/>
      <scheme val="minor"/>
    </font>
    <font>
      <sz val="11"/>
      <color theme="1"/>
      <name val="宋体"/>
      <family val="3"/>
      <charset val="134"/>
      <scheme val="minor"/>
    </font>
    <font>
      <sz val="10.5"/>
      <color theme="1"/>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9">
    <xf numFmtId="0" fontId="0" fillId="0" borderId="0" xfId="0">
      <alignment vertical="center"/>
    </xf>
    <xf numFmtId="0" fontId="1" fillId="0" borderId="1" xfId="0" quotePrefix="1" applyFont="1" applyFill="1" applyBorder="1" applyAlignment="1">
      <alignment horizontal="left" vertical="center"/>
    </xf>
    <xf numFmtId="0" fontId="1" fillId="0" borderId="1" xfId="0" applyFont="1" applyFill="1" applyBorder="1" applyAlignment="1">
      <alignment horizontal="left" vertical="center"/>
    </xf>
    <xf numFmtId="0" fontId="1" fillId="0" borderId="0" xfId="0" applyFont="1" applyFill="1">
      <alignment vertical="center"/>
    </xf>
    <xf numFmtId="0" fontId="3" fillId="0" borderId="0" xfId="0" applyFont="1">
      <alignment vertical="center"/>
    </xf>
    <xf numFmtId="0" fontId="1" fillId="0" borderId="1" xfId="0" applyFont="1" applyFill="1" applyBorder="1" applyAlignment="1">
      <alignment horizontal="center" vertical="center"/>
    </xf>
    <xf numFmtId="0" fontId="3" fillId="0" borderId="1" xfId="0" applyFont="1" applyBorder="1">
      <alignment vertical="center"/>
    </xf>
    <xf numFmtId="0" fontId="0" fillId="0" borderId="0" xfId="0" applyFont="1" applyFill="1" applyAlignment="1">
      <alignment horizontal="center" vertical="center"/>
    </xf>
    <xf numFmtId="0" fontId="1" fillId="0" borderId="1" xfId="0" applyFont="1" applyFill="1" applyBorder="1" applyAlignment="1">
      <alignment horizontal="center" vertical="center" wrapText="1"/>
    </xf>
  </cellXfs>
  <cellStyles count="2">
    <cellStyle name="常规" xfId="0" builtinId="0"/>
    <cellStyle name="常规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445;&#30740;/2016&#32423;&#20445;&#30740;&#25104;&#32489;&#35745;&#31639;/20190911&#35745;&#31639;&#26356;&#27491;&#29256;&#26412;/&#21152;&#20998;&#27719;&#24635;0910&#65288;&#24050;&#23457;&#2668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B2" t="str">
            <v>学号</v>
          </cell>
          <cell r="C2" t="str">
            <v>科技、文体比赛</v>
          </cell>
          <cell r="D2" t="str">
            <v>发表科技、学术论文</v>
          </cell>
          <cell r="E2" t="str">
            <v>社会实践获奖</v>
          </cell>
          <cell r="F2" t="str">
            <v>计算机等级</v>
          </cell>
          <cell r="G2" t="str">
            <v>英语等级</v>
          </cell>
          <cell r="H2" t="str">
            <v>荣誉表彰</v>
          </cell>
          <cell r="I2" t="str">
            <v>总计</v>
          </cell>
        </row>
        <row r="3">
          <cell r="B3">
            <v>3160104232</v>
          </cell>
          <cell r="C3" t="str">
            <v>浙江大学第七届大学生光电设计竞赛二等奖 浙江大学大学生数学建模竞赛鼓励奖 =0.2</v>
          </cell>
          <cell r="D3">
            <v>0</v>
          </cell>
          <cell r="E3">
            <v>0</v>
          </cell>
          <cell r="F3">
            <v>0</v>
          </cell>
          <cell r="G3">
            <v>0.4</v>
          </cell>
          <cell r="H3" t="str">
            <v>浙江大学优秀团员 0.4</v>
          </cell>
          <cell r="I3">
            <v>1</v>
          </cell>
        </row>
        <row r="4">
          <cell r="B4">
            <v>3160102490</v>
          </cell>
          <cell r="C4" t="str">
            <v>“远方光电杯”浙江省大学生光电知识竞赛一等奖大三下浙江大学第十七届大学生数学竞赛参赛奖大三下浙江大学第十九届“图森未来杯”大学生程序设计竞赛参赛奖=0.8</v>
          </cell>
          <cell r="G4">
            <v>0.4</v>
          </cell>
          <cell r="I4">
            <v>1.2</v>
          </cell>
        </row>
        <row r="5">
          <cell r="B5">
            <v>3160104823</v>
          </cell>
          <cell r="C5" t="str">
            <v>全国大学生光电设计竞赛一等奖  三好杯太极拳比赛二等奖=1.1</v>
          </cell>
          <cell r="G5" t="str">
            <v>英语六级500分0.4</v>
          </cell>
          <cell r="I5">
            <v>1.5</v>
          </cell>
        </row>
        <row r="6">
          <cell r="B6">
            <v>3160104503</v>
          </cell>
          <cell r="C6" t="str">
            <v>美国大学生数学建模竞赛  国家级二等奖+0.6浙江大学中控杯机器人竞赛 校级一等奖+0.3三好杯排球赛                校级第一名+0.3浙江大学光电设计竞赛        校级二等奖+0.2=1.4</v>
          </cell>
          <cell r="D6">
            <v>0</v>
          </cell>
          <cell r="E6">
            <v>0</v>
          </cell>
          <cell r="F6">
            <v>0</v>
          </cell>
          <cell r="G6" t="str">
            <v>六级498分0.4</v>
          </cell>
          <cell r="H6" t="str">
            <v>优秀学生干部    优秀团干部    优秀团员      =1.2</v>
          </cell>
          <cell r="I6">
            <v>3</v>
          </cell>
        </row>
        <row r="7">
          <cell r="B7">
            <v>3160105467</v>
          </cell>
          <cell r="I7">
            <v>0</v>
          </cell>
        </row>
        <row r="8">
          <cell r="B8">
            <v>3160102224</v>
          </cell>
          <cell r="C8" t="str">
            <v>1.SRTP国创优秀 02.校光电设计竞赛一等奖 0.3</v>
          </cell>
          <cell r="G8" t="str">
            <v xml:space="preserve">CET6-537 0.4 </v>
          </cell>
          <cell r="H8" t="str">
            <v>2017年优秀学生干部 0.4</v>
          </cell>
          <cell r="I8">
            <v>1.1000000000000001</v>
          </cell>
        </row>
        <row r="9">
          <cell r="B9">
            <v>3160102593</v>
          </cell>
          <cell r="C9" t="str">
            <v>浙江大学第十六届挑战杯二等奖 浙江省第十六届挑战杯三等奖 浙江大学第七届光电设计竞赛三等奖 2019 年全国大学生电子设计竞赛成功参赛奖 =0.4</v>
          </cell>
          <cell r="H9" t="str">
            <v>2016-2017 年校级优秀团员 2018-2019 年校级优秀团员 2016-2017 年校级优秀学生干部 2017-2018 年校级优秀学生干部 2018-2019 年院级优秀党员=1</v>
          </cell>
          <cell r="I9">
            <v>1.4</v>
          </cell>
        </row>
        <row r="10">
          <cell r="B10">
            <v>3160102423</v>
          </cell>
          <cell r="C10" t="str">
            <v>2017年浙江省大学生物理创新（理论）竞赛二等奖0.5浙江大学第七届大学生光电设计竞赛二等奖0.22019年全国大学生电子设计竞赛浙江赛区成功参赛奖0.1=0.8</v>
          </cell>
          <cell r="D10">
            <v>0</v>
          </cell>
          <cell r="E10">
            <v>0</v>
          </cell>
          <cell r="F10">
            <v>0</v>
          </cell>
          <cell r="G10">
            <v>0</v>
          </cell>
          <cell r="H10">
            <v>0</v>
          </cell>
          <cell r="I10">
            <v>0.8</v>
          </cell>
        </row>
        <row r="11">
          <cell r="B11">
            <v>3160104489</v>
          </cell>
          <cell r="G11">
            <v>0.4</v>
          </cell>
          <cell r="I11">
            <v>0.4</v>
          </cell>
        </row>
        <row r="12">
          <cell r="B12">
            <v>3160102214</v>
          </cell>
          <cell r="C12" t="str">
            <v>于2016年“三好杯”太极拳比赛获得二等奖0.2分 于2016年“三好杯” 健美操比赛获第八名0.1分 于2019年浙江大学第七届大学生光电设计竞赛二等奖0.2分=0.5</v>
          </cell>
          <cell r="H12" t="str">
            <v>于2017-2018学年获校级优秀团员称号0.4分 于2016-2017学年获校级优秀学生干部称号0.4分=0.8</v>
          </cell>
          <cell r="I12">
            <v>1.3</v>
          </cell>
        </row>
        <row r="13">
          <cell r="B13">
            <v>3160104437</v>
          </cell>
          <cell r="C13" t="str">
            <v>三好杯排球赛冠军0.3TP-LINK杯电子设计竞赛校赛三等奖0.1物理竞赛省赛三等奖0.2光电设计竞赛国赛一等奖0.9=1.5</v>
          </cell>
          <cell r="D13" t="str">
            <v>无</v>
          </cell>
          <cell r="E13" t="str">
            <v>无</v>
          </cell>
          <cell r="F13" t="str">
            <v>无</v>
          </cell>
          <cell r="G13" t="str">
            <v>六级514分0.4</v>
          </cell>
          <cell r="H13" t="str">
            <v>校级优秀学生干部0.4优秀团干0.4=0.8</v>
          </cell>
          <cell r="I13">
            <v>2.7</v>
          </cell>
        </row>
        <row r="14">
          <cell r="B14">
            <v>3160105148</v>
          </cell>
          <cell r="C14" t="str">
            <v>2019 年浙江省大学生光电知识竞赛二等奖 2017 年浙江省大学生物理创新（理论）竞赛三等奖2019 年浙江大学第二十五届大学生电子设计竞赛三等奖 =0.8</v>
          </cell>
          <cell r="D14">
            <v>0</v>
          </cell>
          <cell r="E14" t="str">
            <v>2018 年浙江大学五星级志愿者 2017 年浙江大学暑期大学生社会实践活动优秀团队成员 =0.6</v>
          </cell>
          <cell r="F14">
            <v>0</v>
          </cell>
          <cell r="G14" t="str">
            <v>六级 519 分 0.4</v>
          </cell>
          <cell r="H14" t="str">
            <v>2019 年浙江大学优秀团干0.4</v>
          </cell>
          <cell r="I14">
            <v>2.2000000000000002</v>
          </cell>
        </row>
        <row r="15">
          <cell r="B15">
            <v>3160102275</v>
          </cell>
          <cell r="C15" t="str">
            <v>2019.5 获“远⽅光电杯”浙江省⼤学⽣光电知识竞赛特等奖（第⼀名） 2018.1获2017年浙江省⼤学⽣物理创新（理论）竞赛三等奖 2019.6获浙江⼤学第七届⼤学⽣光电设计竞赛⼆等奖 2017.12获2017年“三好杯”橄榄球赛第四名 2018.12率领光电学院代表队获2018年“三好杯”橄榄球赛第三名 =1.9</v>
          </cell>
          <cell r="D15">
            <v>0</v>
          </cell>
          <cell r="E15">
            <v>0</v>
          </cell>
          <cell r="F15">
            <v>0</v>
          </cell>
          <cell r="G15">
            <v>0.4</v>
          </cell>
          <cell r="H15" t="str">
            <v>2017-2018学年获浙江⼤学优秀学⽣⼲部 2017-2018学年获浙江⼤学⽂体奖学⾦=0.4</v>
          </cell>
          <cell r="I15">
            <v>2.6</v>
          </cell>
        </row>
        <row r="16">
          <cell r="B16">
            <v>3160104000</v>
          </cell>
          <cell r="I16">
            <v>0</v>
          </cell>
        </row>
        <row r="17">
          <cell r="B17">
            <v>3160104440</v>
          </cell>
          <cell r="C17" t="str">
            <v>2019 年5 月19 日获得“远方光电杯” 浙江省大学生光电知识竞赛三等奖。 2018 年1 月8 日获得2017 年浙江省大学生物理创新（理论）竞赛三等奖 =0.4</v>
          </cell>
          <cell r="D17">
            <v>0</v>
          </cell>
          <cell r="E17">
            <v>0</v>
          </cell>
          <cell r="F17">
            <v>0</v>
          </cell>
          <cell r="G17">
            <v>0</v>
          </cell>
          <cell r="H17">
            <v>0</v>
          </cell>
          <cell r="I17">
            <v>0.4</v>
          </cell>
        </row>
        <row r="18">
          <cell r="B18">
            <v>3160102415</v>
          </cell>
          <cell r="C18" t="str">
            <v>2017-2018学年光电学院学业三等奖学金2017年浙江省大学生物理创新竞赛二等奖2018-2019SRTP省创-科技创新项目《数据可视化在运动训练中的应用》优秀=0.5</v>
          </cell>
          <cell r="D18">
            <v>0</v>
          </cell>
          <cell r="E18">
            <v>0</v>
          </cell>
          <cell r="F18">
            <v>0</v>
          </cell>
          <cell r="G18">
            <v>0</v>
          </cell>
          <cell r="H18">
            <v>0</v>
          </cell>
          <cell r="I18">
            <v>0.5</v>
          </cell>
        </row>
        <row r="19">
          <cell r="B19">
            <v>3160105204</v>
          </cell>
          <cell r="C19" t="str">
            <v>2019 年 6月15日浙江大学光电设计竞赛三等奖0.1</v>
          </cell>
          <cell r="D19">
            <v>0</v>
          </cell>
          <cell r="E19">
            <v>0</v>
          </cell>
          <cell r="F19">
            <v>0</v>
          </cell>
          <cell r="G19">
            <v>0</v>
          </cell>
          <cell r="H19">
            <v>0</v>
          </cell>
          <cell r="I19">
            <v>0.1</v>
          </cell>
        </row>
        <row r="20">
          <cell r="B20">
            <v>3160104156</v>
          </cell>
          <cell r="C20" t="str">
            <v>2017 年 校园棋王争霸赛 国际象棋组 第八名2019 年 程序设计竞赛 校级参赛奖 =0.15</v>
          </cell>
          <cell r="E20" t="str">
            <v>2016-2017 学年 寒假、暑假 校级优秀社会实践团队队员，获社会实践奖学金 2017-2018 学年 暑期社会实践 优秀论文作者，获当年社会实践奖学金 2018-2019 学年 五星级志愿者 =0.8</v>
          </cell>
          <cell r="G20">
            <v>0.4</v>
          </cell>
          <cell r="H20" t="str">
            <v>2016-2017 学年 浙江大学优秀团员 0.4</v>
          </cell>
          <cell r="I20">
            <v>1.75</v>
          </cell>
        </row>
        <row r="21">
          <cell r="B21">
            <v>3160101447</v>
          </cell>
          <cell r="C21" t="str">
            <v>参加第七届全国大学生光电设计竞赛（东部区赛）并获得一等奖 0.7</v>
          </cell>
          <cell r="E21" t="str">
            <v>五星级志愿者0.4</v>
          </cell>
          <cell r="I21">
            <v>1.1000000000000001</v>
          </cell>
        </row>
        <row r="22">
          <cell r="B22">
            <v>3160102341</v>
          </cell>
          <cell r="D22" t="str">
            <v>《应用光学》期刊发表论文一篇0.3</v>
          </cell>
          <cell r="I22">
            <v>0.3</v>
          </cell>
        </row>
        <row r="23">
          <cell r="B23">
            <v>3160102359</v>
          </cell>
          <cell r="I23">
            <v>0</v>
          </cell>
        </row>
        <row r="24">
          <cell r="B24">
            <v>3160104365</v>
          </cell>
          <cell r="C24" t="str">
            <v>2017 年第九届全国大学生数学竞赛（非数学类）浙江赛区三等奖； 2017 年浙江省大学生物理创新（理论）竞赛二等奖； 2018~2019 年浙江大学“TP-LINK 杯”第23 届大学生电子设计竞赛三等奖； 2019 年“远方光电杯”浙江省大学生光电知识竞赛二等奖； =1.3</v>
          </cell>
          <cell r="D24">
            <v>0</v>
          </cell>
          <cell r="E24" t="str">
            <v>2018-2019 学年浙江大学寒假大学生社会实践活动优秀团队0.2</v>
          </cell>
          <cell r="F24">
            <v>0</v>
          </cell>
          <cell r="G24">
            <v>0.4</v>
          </cell>
          <cell r="H24" t="str">
            <v>浙江大学优秀团员0.4</v>
          </cell>
          <cell r="I24">
            <v>2.2999999999999998</v>
          </cell>
        </row>
        <row r="25">
          <cell r="B25">
            <v>3160101443</v>
          </cell>
          <cell r="C25" t="str">
            <v>2017年浙江省物理创新竞赛二等奖2018年浙江大学数学建模竞赛参赛奖2018年浙江大学“美丽心世界”心理剧大赛获二等奖=0.75</v>
          </cell>
          <cell r="I25" t="str">
            <v>0.75（竺院）</v>
          </cell>
        </row>
        <row r="26">
          <cell r="B26">
            <v>3160101444</v>
          </cell>
          <cell r="C26" t="str">
            <v>2019 年4 月获得浙江大学第十六届“挑战杯”大学生课外学术科技作品竞赛二等奖=0.2</v>
          </cell>
          <cell r="D26">
            <v>0</v>
          </cell>
          <cell r="E26">
            <v>0</v>
          </cell>
          <cell r="F26">
            <v>0</v>
          </cell>
          <cell r="G26">
            <v>0.4</v>
          </cell>
          <cell r="H26">
            <v>0</v>
          </cell>
          <cell r="I26">
            <v>0.6</v>
          </cell>
        </row>
        <row r="27">
          <cell r="B27">
            <v>3160104453</v>
          </cell>
          <cell r="C27" t="str">
            <v>2018 年 浙江省大学生物理创新（理论）竞赛三等奖 2018 年 第十届全国大学生数学竞赛（非数学类）浙江赛区一等奖 2019 年  浙江大学光电设计竞赛一等奖、全国大学生光电设计竞赛东部赛区二等 奖、全国大学生光电设计竞赛一等奖 =1.8</v>
          </cell>
          <cell r="D27">
            <v>0</v>
          </cell>
          <cell r="E27" t="str">
            <v>2019 年  浙江大学青年志愿者服务四星荣誉奖 0.2</v>
          </cell>
          <cell r="F27">
            <v>0</v>
          </cell>
          <cell r="G27">
            <v>0.4</v>
          </cell>
          <cell r="H27" t="str">
            <v>2016—2017 年度浙江大学优秀 学生干部 0.4</v>
          </cell>
          <cell r="I27">
            <v>2.8</v>
          </cell>
        </row>
        <row r="28">
          <cell r="B28">
            <v>3160105710</v>
          </cell>
          <cell r="C28" t="str">
            <v>第七届光电设计竞赛国赛一等奖0.9</v>
          </cell>
          <cell r="D28">
            <v>0</v>
          </cell>
          <cell r="E28">
            <v>0</v>
          </cell>
          <cell r="F28">
            <v>0</v>
          </cell>
          <cell r="G28">
            <v>0</v>
          </cell>
          <cell r="I28">
            <v>0.9</v>
          </cell>
        </row>
        <row r="29">
          <cell r="B29">
            <v>3160105061</v>
          </cell>
          <cell r="C29" t="str">
            <v>浙江大学2018年第十一届“美丽心世界”学生心理短剧大赛二等奖0.2三好杯啦啦操一等奖0.3三好杯橄榄球一等奖0.3=0.8</v>
          </cell>
          <cell r="D29" t="str">
            <v>无</v>
          </cell>
          <cell r="E29" t="str">
            <v>无</v>
          </cell>
          <cell r="F29" t="str">
            <v>无</v>
          </cell>
          <cell r="G29" t="str">
            <v>四级</v>
          </cell>
          <cell r="H29" t="str">
            <v>无</v>
          </cell>
          <cell r="I29">
            <v>0.8</v>
          </cell>
        </row>
        <row r="30">
          <cell r="B30">
            <v>3160104302</v>
          </cell>
          <cell r="C30">
            <v>0</v>
          </cell>
          <cell r="D30">
            <v>0</v>
          </cell>
          <cell r="E30">
            <v>0</v>
          </cell>
          <cell r="F30">
            <v>0</v>
          </cell>
          <cell r="G30">
            <v>0.4</v>
          </cell>
          <cell r="H30">
            <v>0</v>
          </cell>
          <cell r="I30">
            <v>0.4</v>
          </cell>
        </row>
        <row r="31">
          <cell r="B31">
            <v>3160102340</v>
          </cell>
          <cell r="C31" t="str">
            <v>光电设计竞赛国家一等奖0.9</v>
          </cell>
          <cell r="D31">
            <v>0</v>
          </cell>
          <cell r="E31">
            <v>0</v>
          </cell>
          <cell r="F31">
            <v>0</v>
          </cell>
          <cell r="G31" t="str">
            <v>6级526 0.4</v>
          </cell>
          <cell r="H31">
            <v>0</v>
          </cell>
          <cell r="I31">
            <v>1.3</v>
          </cell>
        </row>
        <row r="32">
          <cell r="B32">
            <v>3160105218</v>
          </cell>
          <cell r="C32" t="str">
            <v>浙江大学第十七届大学生数学建模竞赛参赛奖0.05</v>
          </cell>
          <cell r="I32">
            <v>0.05</v>
          </cell>
        </row>
        <row r="33">
          <cell r="B33">
            <v>3160101744</v>
          </cell>
          <cell r="C33" t="str">
            <v>2017年浙江大学“三好杯”跆拳道混双太极一章 第二名0.3</v>
          </cell>
          <cell r="G33">
            <v>0.4</v>
          </cell>
          <cell r="I33" t="str">
            <v>0.7（竺院）</v>
          </cell>
        </row>
        <row r="34">
          <cell r="B34">
            <v>3160104048</v>
          </cell>
          <cell r="C34" t="str">
            <v>2019 年美国大学生数学建模竞赛成功参赛奖（S 奖） 2019 年获浙江大学第七届大学生光电设计竞赛三等奖 2019 年获浙江大学十九届“图森未来杯”大学生程序设计竞赛参赛奖 2019 年获浙江大学第十七届大学生数学建模竞赛参赛奖 =0.35</v>
          </cell>
          <cell r="D34" t="str">
            <v>《物理学报》文章（尚未刊载，但已经录用）0.9</v>
          </cell>
          <cell r="E34" t="str">
            <v>2018-2019 学年寒假大学生社会实践活动优秀团队 0.2</v>
          </cell>
          <cell r="I34">
            <v>1.45</v>
          </cell>
        </row>
        <row r="35">
          <cell r="B35">
            <v>3160104624</v>
          </cell>
          <cell r="C35" t="str">
            <v>浙江省大学生物理创新（理论）竞赛二等奖0.5</v>
          </cell>
          <cell r="I35">
            <v>0.5</v>
          </cell>
        </row>
        <row r="36">
          <cell r="B36">
            <v>3160102734</v>
          </cell>
          <cell r="C36" t="str">
            <v>大学生光电竞赛全国一等奖（金奖）2017年浙江省大学生物理创新（理论）竞赛一等奖浙江大学2017年“三好杯”太极拳 集体二十四式 二等奖=1.8</v>
          </cell>
          <cell r="D36">
            <v>0</v>
          </cell>
          <cell r="E36">
            <v>0</v>
          </cell>
          <cell r="F36">
            <v>0</v>
          </cell>
          <cell r="G36">
            <v>0.4</v>
          </cell>
          <cell r="H36">
            <v>0</v>
          </cell>
          <cell r="I36">
            <v>2.2000000000000002</v>
          </cell>
        </row>
        <row r="37">
          <cell r="B37">
            <v>3160104884</v>
          </cell>
          <cell r="C37" t="str">
            <v>0.9（光电竞赛国赛一等）+ 0.3（三好杯橄榄球校一等）</v>
          </cell>
          <cell r="D37">
            <v>0</v>
          </cell>
          <cell r="E37">
            <v>0</v>
          </cell>
          <cell r="F37">
            <v>0</v>
          </cell>
          <cell r="G37">
            <v>0</v>
          </cell>
          <cell r="H37" t="str">
            <v>0.4（优秀团员）</v>
          </cell>
          <cell r="I37">
            <v>1.6</v>
          </cell>
        </row>
        <row r="38">
          <cell r="B38">
            <v>3160100988</v>
          </cell>
          <cell r="C38" t="str">
            <v>三好杯 太极拳二等奖0.2 橄榄球一等奖 0.3 光电设计竞赛 0.1  数模竞赛 0.05 省级 物理竞赛三等奖  0.2=0.85</v>
          </cell>
          <cell r="D38">
            <v>0</v>
          </cell>
          <cell r="E38" t="str">
            <v>社会实践先进小分队成员 0.2</v>
          </cell>
          <cell r="F38">
            <v>0</v>
          </cell>
          <cell r="G38">
            <v>0</v>
          </cell>
          <cell r="H38" t="str">
            <v>优秀学生干部 +优秀团干+优秀团员1.2</v>
          </cell>
          <cell r="I38">
            <v>2.25</v>
          </cell>
        </row>
        <row r="39">
          <cell r="B39">
            <v>3160101439</v>
          </cell>
          <cell r="C39" t="str">
            <v>2018 年10 月获上海国际触球邀请赛第四名。 2018 年12 月获校级橄榄球三好杯第三名。 2019 年6 月获校光电设计竞赛二等奖=0.9</v>
          </cell>
          <cell r="D39">
            <v>0</v>
          </cell>
          <cell r="E39">
            <v>0</v>
          </cell>
          <cell r="F39">
            <v>0</v>
          </cell>
          <cell r="G39">
            <v>0.4</v>
          </cell>
          <cell r="H39">
            <v>0</v>
          </cell>
          <cell r="I39">
            <v>1.3</v>
          </cell>
        </row>
        <row r="40">
          <cell r="B40">
            <v>3160104612</v>
          </cell>
          <cell r="C40" t="str">
            <v>浙江省光电竞赛二等奖校级三好杯排球赛第一名0.8</v>
          </cell>
          <cell r="E40" t="str">
            <v>四星级志愿者0.2</v>
          </cell>
          <cell r="G40">
            <v>0.4</v>
          </cell>
          <cell r="H40" t="str">
            <v>校级优秀团干部校级优秀学生干部0.8</v>
          </cell>
          <cell r="I40">
            <v>2.2000000000000002</v>
          </cell>
        </row>
        <row r="41">
          <cell r="B41">
            <v>3160104373</v>
          </cell>
          <cell r="C41" t="str">
            <v>浙江省大学生物理创新（理论）竞赛三等奖</v>
          </cell>
          <cell r="H41" t="str">
            <v>浙江大学学生朋辈心理辅导员资格证书</v>
          </cell>
          <cell r="I41">
            <v>0.2</v>
          </cell>
        </row>
        <row r="42">
          <cell r="B42">
            <v>3160105479</v>
          </cell>
          <cell r="C42" t="str">
            <v>浙江省大学生物理创新竞赛一等奖0.7</v>
          </cell>
          <cell r="I42">
            <v>0.7</v>
          </cell>
        </row>
        <row r="43">
          <cell r="B43">
            <v>3160102403</v>
          </cell>
          <cell r="C43">
            <v>0</v>
          </cell>
          <cell r="D43">
            <v>0</v>
          </cell>
          <cell r="E43">
            <v>0</v>
          </cell>
          <cell r="F43">
            <v>0</v>
          </cell>
          <cell r="G43">
            <v>0.4</v>
          </cell>
          <cell r="H43">
            <v>0</v>
          </cell>
          <cell r="I43">
            <v>0.4</v>
          </cell>
        </row>
        <row r="44">
          <cell r="B44">
            <v>3160105366</v>
          </cell>
          <cell r="C44" t="str">
            <v>三好杯太极拳二等奖0.2</v>
          </cell>
          <cell r="I44">
            <v>0.2</v>
          </cell>
        </row>
        <row r="45">
          <cell r="B45">
            <v>3160101445</v>
          </cell>
          <cell r="C45" t="str">
            <v>18年三好杯排球第一名0.317年三好杯橄榄球第四名0.2浙江大学第七届大学生光电设计竞赛二等奖0.219年电子设计竞赛省参赛奖0.1=0.8</v>
          </cell>
          <cell r="G45" t="str">
            <v>六级510分 0.4</v>
          </cell>
          <cell r="H45" t="str">
            <v>校级优秀团员0.4校级优秀学生干部0.4=0.8</v>
          </cell>
          <cell r="I45">
            <v>2</v>
          </cell>
        </row>
        <row r="46">
          <cell r="B46">
            <v>3160102210</v>
          </cell>
          <cell r="C46" t="str">
            <v>2017 年 4 月获运动会 A 类项目一分钟跳绳一等奖0.3</v>
          </cell>
          <cell r="I46">
            <v>0.3</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tabSelected="1" zoomScale="112" zoomScaleNormal="112" workbookViewId="0">
      <selection activeCell="H28" sqref="H28"/>
    </sheetView>
  </sheetViews>
  <sheetFormatPr defaultColWidth="9" defaultRowHeight="14" x14ac:dyDescent="0.25"/>
  <cols>
    <col min="1" max="1" width="11.6328125" style="3" bestFit="1" customWidth="1"/>
    <col min="2" max="2" width="8.7265625" style="3" bestFit="1" customWidth="1"/>
    <col min="3" max="3" width="5.08984375" style="3" customWidth="1"/>
    <col min="4" max="4" width="11.6328125" style="3" customWidth="1"/>
    <col min="5" max="5" width="9.453125" style="3" customWidth="1"/>
    <col min="6" max="6" width="11.6328125" style="3" customWidth="1"/>
    <col min="7" max="7" width="5.7265625" style="3" customWidth="1"/>
    <col min="8" max="8" width="5.54296875" style="3" customWidth="1"/>
    <col min="9" max="9" width="13.26953125" style="3" customWidth="1"/>
    <col min="10" max="10" width="29.6328125" style="4" bestFit="1" customWidth="1"/>
    <col min="11" max="16384" width="9" style="4"/>
  </cols>
  <sheetData>
    <row r="1" spans="1:10" ht="25.15" customHeight="1" x14ac:dyDescent="0.25">
      <c r="A1" s="7" t="s">
        <v>90</v>
      </c>
      <c r="B1" s="7"/>
      <c r="C1" s="7"/>
      <c r="D1" s="7"/>
      <c r="E1" s="7"/>
      <c r="F1" s="7"/>
      <c r="G1" s="7"/>
      <c r="H1" s="7"/>
      <c r="I1" s="7"/>
    </row>
    <row r="2" spans="1:10" ht="39" x14ac:dyDescent="0.25">
      <c r="A2" s="5" t="s">
        <v>0</v>
      </c>
      <c r="B2" s="5" t="s">
        <v>1</v>
      </c>
      <c r="C2" s="5" t="s">
        <v>2</v>
      </c>
      <c r="D2" s="5" t="s">
        <v>32</v>
      </c>
      <c r="E2" s="5" t="s">
        <v>33</v>
      </c>
      <c r="F2" s="5" t="s">
        <v>34</v>
      </c>
      <c r="G2" s="5" t="s">
        <v>35</v>
      </c>
      <c r="H2" s="5" t="s">
        <v>36</v>
      </c>
      <c r="I2" s="8" t="s">
        <v>37</v>
      </c>
      <c r="J2" s="5" t="s">
        <v>38</v>
      </c>
    </row>
    <row r="3" spans="1:10" x14ac:dyDescent="0.25">
      <c r="A3" s="1">
        <v>3160104365</v>
      </c>
      <c r="B3" s="1" t="s">
        <v>48</v>
      </c>
      <c r="C3" s="1" t="s">
        <v>8</v>
      </c>
      <c r="D3" s="6">
        <v>91.235849056603769</v>
      </c>
      <c r="E3" s="1">
        <f>VLOOKUP(A3,[1]Sheet1!$B$2:$I$47,8,0)</f>
        <v>2.2999999999999998</v>
      </c>
      <c r="F3" s="1">
        <f t="shared" ref="F3:F35" si="0">D3+E3</f>
        <v>93.535849056603766</v>
      </c>
      <c r="G3" s="1">
        <v>1</v>
      </c>
      <c r="H3" s="2" t="s">
        <v>39</v>
      </c>
      <c r="I3" s="1">
        <v>556</v>
      </c>
      <c r="J3" s="6"/>
    </row>
    <row r="4" spans="1:10" x14ac:dyDescent="0.25">
      <c r="A4" s="1">
        <v>3160102340</v>
      </c>
      <c r="B4" s="1" t="s">
        <v>16</v>
      </c>
      <c r="C4" s="1" t="s">
        <v>6</v>
      </c>
      <c r="D4" s="6">
        <v>91.208530805687204</v>
      </c>
      <c r="E4" s="1">
        <f>VLOOKUP(A4,[1]Sheet1!$B$2:$I$47,8,0)</f>
        <v>1.3</v>
      </c>
      <c r="F4" s="1">
        <f t="shared" si="0"/>
        <v>92.508530805687201</v>
      </c>
      <c r="G4" s="1">
        <v>2</v>
      </c>
      <c r="H4" s="2" t="s">
        <v>39</v>
      </c>
      <c r="I4" s="1">
        <v>526</v>
      </c>
      <c r="J4" s="6"/>
    </row>
    <row r="5" spans="1:10" x14ac:dyDescent="0.25">
      <c r="A5" s="1">
        <v>3160101445</v>
      </c>
      <c r="B5" s="1" t="s">
        <v>26</v>
      </c>
      <c r="C5" s="1" t="s">
        <v>4</v>
      </c>
      <c r="D5" s="1">
        <v>89.740566037735846</v>
      </c>
      <c r="E5" s="1">
        <f>VLOOKUP(A5,[1]Sheet1!$B$2:$I$47,8,0)</f>
        <v>2</v>
      </c>
      <c r="F5" s="1">
        <f t="shared" si="0"/>
        <v>91.740566037735846</v>
      </c>
      <c r="G5" s="1">
        <v>3</v>
      </c>
      <c r="H5" s="2" t="s">
        <v>49</v>
      </c>
      <c r="I5" s="1">
        <v>510</v>
      </c>
      <c r="J5" s="6"/>
    </row>
    <row r="6" spans="1:10" x14ac:dyDescent="0.25">
      <c r="A6" s="1">
        <v>3160102734</v>
      </c>
      <c r="B6" s="1" t="s">
        <v>20</v>
      </c>
      <c r="C6" s="1" t="s">
        <v>4</v>
      </c>
      <c r="D6" s="1">
        <v>88.744075829383888</v>
      </c>
      <c r="E6" s="1">
        <f>VLOOKUP(A6,[1]Sheet1!$B$2:$I$47,8,0)</f>
        <v>2.2000000000000002</v>
      </c>
      <c r="F6" s="1">
        <f t="shared" si="0"/>
        <v>90.944075829383891</v>
      </c>
      <c r="G6" s="1">
        <v>4</v>
      </c>
      <c r="H6" s="2" t="s">
        <v>50</v>
      </c>
      <c r="I6" s="1">
        <v>546</v>
      </c>
      <c r="J6" s="6" t="s">
        <v>51</v>
      </c>
    </row>
    <row r="7" spans="1:10" x14ac:dyDescent="0.25">
      <c r="A7" s="1">
        <v>3160104612</v>
      </c>
      <c r="B7" s="1" t="s">
        <v>23</v>
      </c>
      <c r="C7" s="1" t="s">
        <v>52</v>
      </c>
      <c r="D7" s="6">
        <v>88.39150943396227</v>
      </c>
      <c r="E7" s="1">
        <f>VLOOKUP(A7,[1]Sheet1!$B$2:$I$47,8,0)</f>
        <v>2.2000000000000002</v>
      </c>
      <c r="F7" s="1">
        <f t="shared" si="0"/>
        <v>90.591509433962273</v>
      </c>
      <c r="G7" s="1">
        <v>5</v>
      </c>
      <c r="H7" s="2" t="s">
        <v>50</v>
      </c>
      <c r="I7" s="1">
        <v>530</v>
      </c>
      <c r="J7" s="6"/>
    </row>
    <row r="8" spans="1:10" x14ac:dyDescent="0.25">
      <c r="A8" s="1">
        <v>3160102423</v>
      </c>
      <c r="B8" s="1" t="s">
        <v>11</v>
      </c>
      <c r="C8" s="1" t="s">
        <v>4</v>
      </c>
      <c r="D8" s="1">
        <v>89.622641509433961</v>
      </c>
      <c r="E8" s="1">
        <v>0.9</v>
      </c>
      <c r="F8" s="1">
        <f t="shared" si="0"/>
        <v>90.522641509433967</v>
      </c>
      <c r="G8" s="1">
        <v>6</v>
      </c>
      <c r="H8" s="2" t="s">
        <v>53</v>
      </c>
      <c r="I8" s="1">
        <v>478</v>
      </c>
      <c r="J8" s="6"/>
    </row>
    <row r="9" spans="1:10" x14ac:dyDescent="0.25">
      <c r="A9" s="1">
        <v>3160104624</v>
      </c>
      <c r="B9" s="1" t="s">
        <v>19</v>
      </c>
      <c r="C9" s="1" t="s">
        <v>4</v>
      </c>
      <c r="D9" s="1">
        <v>89.786729857819907</v>
      </c>
      <c r="E9" s="1">
        <f>VLOOKUP(A9,[1]Sheet1!$B$2:$I$47,8,0)</f>
        <v>0.5</v>
      </c>
      <c r="F9" s="1">
        <f t="shared" si="0"/>
        <v>90.286729857819907</v>
      </c>
      <c r="G9" s="1">
        <v>7</v>
      </c>
      <c r="H9" s="2" t="s">
        <v>54</v>
      </c>
      <c r="I9" s="1">
        <v>464</v>
      </c>
      <c r="J9" s="6"/>
    </row>
    <row r="10" spans="1:10" x14ac:dyDescent="0.25">
      <c r="A10" s="1">
        <v>3160104453</v>
      </c>
      <c r="B10" s="1" t="s">
        <v>14</v>
      </c>
      <c r="C10" s="1" t="s">
        <v>55</v>
      </c>
      <c r="D10" s="6">
        <v>87.255924170616112</v>
      </c>
      <c r="E10" s="1">
        <f>VLOOKUP(A10,[1]Sheet1!$B$2:$I$47,8,0)</f>
        <v>2.8</v>
      </c>
      <c r="F10" s="1">
        <f t="shared" si="0"/>
        <v>90.055924170616109</v>
      </c>
      <c r="G10" s="1">
        <v>8</v>
      </c>
      <c r="H10" s="2" t="s">
        <v>56</v>
      </c>
      <c r="I10" s="1">
        <v>497</v>
      </c>
      <c r="J10" s="6" t="s">
        <v>57</v>
      </c>
    </row>
    <row r="11" spans="1:10" x14ac:dyDescent="0.25">
      <c r="A11" s="1">
        <v>3160101444</v>
      </c>
      <c r="B11" s="1" t="s">
        <v>13</v>
      </c>
      <c r="C11" s="1" t="s">
        <v>8</v>
      </c>
      <c r="D11" s="6">
        <v>89.389671361502351</v>
      </c>
      <c r="E11" s="1">
        <f>VLOOKUP(A11,[1]Sheet1!$B$2:$I$47,8,0)</f>
        <v>0.6</v>
      </c>
      <c r="F11" s="1">
        <f t="shared" si="0"/>
        <v>89.989671361502346</v>
      </c>
      <c r="G11" s="1">
        <v>9</v>
      </c>
      <c r="H11" s="2" t="s">
        <v>56</v>
      </c>
      <c r="I11" s="1">
        <v>594</v>
      </c>
      <c r="J11" s="6"/>
    </row>
    <row r="12" spans="1:10" x14ac:dyDescent="0.25">
      <c r="A12" s="1">
        <v>3160105479</v>
      </c>
      <c r="B12" s="1" t="s">
        <v>24</v>
      </c>
      <c r="C12" s="1" t="s">
        <v>4</v>
      </c>
      <c r="D12" s="6">
        <v>89.245283018867923</v>
      </c>
      <c r="E12" s="1">
        <f>VLOOKUP(A12,[1]Sheet1!$B$2:$I$47,8,0)</f>
        <v>0.7</v>
      </c>
      <c r="F12" s="1">
        <f t="shared" si="0"/>
        <v>89.945283018867926</v>
      </c>
      <c r="G12" s="1">
        <v>10</v>
      </c>
      <c r="H12" s="2" t="s">
        <v>56</v>
      </c>
      <c r="I12" s="1">
        <v>457</v>
      </c>
      <c r="J12" s="6" t="s">
        <v>58</v>
      </c>
    </row>
    <row r="13" spans="1:10" x14ac:dyDescent="0.25">
      <c r="A13" s="1">
        <v>3160100988</v>
      </c>
      <c r="B13" s="1" t="s">
        <v>59</v>
      </c>
      <c r="C13" s="1" t="s">
        <v>55</v>
      </c>
      <c r="D13" s="1">
        <v>87.36866359447005</v>
      </c>
      <c r="E13" s="1">
        <f>VLOOKUP(A13,[1]Sheet1!$B$2:$I$47,8,0)</f>
        <v>2.25</v>
      </c>
      <c r="F13" s="1">
        <f t="shared" si="0"/>
        <v>89.61866359447005</v>
      </c>
      <c r="G13" s="1">
        <v>11</v>
      </c>
      <c r="H13" s="2" t="s">
        <v>56</v>
      </c>
      <c r="I13" s="1">
        <v>441</v>
      </c>
      <c r="J13" s="6" t="s">
        <v>58</v>
      </c>
    </row>
    <row r="14" spans="1:10" x14ac:dyDescent="0.25">
      <c r="A14" s="1">
        <v>3160102224</v>
      </c>
      <c r="B14" s="1" t="s">
        <v>10</v>
      </c>
      <c r="C14" s="1" t="s">
        <v>4</v>
      </c>
      <c r="D14" s="1">
        <v>88.462264150943398</v>
      </c>
      <c r="E14" s="1">
        <f>VLOOKUP(A14,[1]Sheet1!$B$2:$I$47,8,0)</f>
        <v>1.1000000000000001</v>
      </c>
      <c r="F14" s="1">
        <f t="shared" si="0"/>
        <v>89.562264150943392</v>
      </c>
      <c r="G14" s="1">
        <v>12</v>
      </c>
      <c r="H14" s="2" t="s">
        <v>60</v>
      </c>
      <c r="I14" s="1">
        <v>537</v>
      </c>
      <c r="J14" s="6"/>
    </row>
    <row r="15" spans="1:10" x14ac:dyDescent="0.25">
      <c r="A15" s="1">
        <v>3160102210</v>
      </c>
      <c r="B15" s="1" t="s">
        <v>27</v>
      </c>
      <c r="C15" s="1" t="s">
        <v>4</v>
      </c>
      <c r="D15" s="6">
        <v>88.857819905213276</v>
      </c>
      <c r="E15" s="1">
        <f>VLOOKUP(A15,[1]Sheet1!$B$2:$I$47,8,0)</f>
        <v>0.3</v>
      </c>
      <c r="F15" s="1">
        <f t="shared" si="0"/>
        <v>89.157819905213273</v>
      </c>
      <c r="G15" s="1">
        <v>13</v>
      </c>
      <c r="H15" s="2" t="s">
        <v>60</v>
      </c>
      <c r="I15" s="1">
        <v>454</v>
      </c>
      <c r="J15" s="6"/>
    </row>
    <row r="16" spans="1:10" x14ac:dyDescent="0.25">
      <c r="A16" s="1">
        <v>3160104048</v>
      </c>
      <c r="B16" s="1" t="s">
        <v>18</v>
      </c>
      <c r="C16" s="1" t="s">
        <v>61</v>
      </c>
      <c r="D16" s="6">
        <v>87.586046511627913</v>
      </c>
      <c r="E16" s="1">
        <f>VLOOKUP(A16,[1]Sheet1!$B$2:$I$47,8,0)</f>
        <v>1.45</v>
      </c>
      <c r="F16" s="1">
        <f t="shared" si="0"/>
        <v>89.036046511627916</v>
      </c>
      <c r="G16" s="1">
        <v>14</v>
      </c>
      <c r="H16" s="2" t="s">
        <v>60</v>
      </c>
      <c r="I16" s="1">
        <v>462</v>
      </c>
      <c r="J16" s="6"/>
    </row>
    <row r="17" spans="1:10" x14ac:dyDescent="0.25">
      <c r="A17" s="1">
        <v>3160101439</v>
      </c>
      <c r="B17" s="1" t="s">
        <v>22</v>
      </c>
      <c r="C17" s="1" t="s">
        <v>61</v>
      </c>
      <c r="D17" s="6">
        <v>86.620853080568722</v>
      </c>
      <c r="E17" s="1">
        <f>VLOOKUP(A17,[1]Sheet1!$B$2:$I$47,8,0)</f>
        <v>1.3</v>
      </c>
      <c r="F17" s="1">
        <f t="shared" si="0"/>
        <v>87.920853080568719</v>
      </c>
      <c r="G17" s="1">
        <v>15</v>
      </c>
      <c r="H17" s="2" t="s">
        <v>60</v>
      </c>
      <c r="I17" s="1">
        <v>536</v>
      </c>
      <c r="J17" s="6" t="s">
        <v>62</v>
      </c>
    </row>
    <row r="18" spans="1:10" x14ac:dyDescent="0.25">
      <c r="A18" s="1">
        <v>3160104503</v>
      </c>
      <c r="B18" s="1" t="s">
        <v>7</v>
      </c>
      <c r="C18" s="1" t="s">
        <v>8</v>
      </c>
      <c r="D18" s="1">
        <v>84.788732394366193</v>
      </c>
      <c r="E18" s="1">
        <f>VLOOKUP(A18,[1]Sheet1!$B$2:$I$47,8,0)</f>
        <v>3</v>
      </c>
      <c r="F18" s="1">
        <f t="shared" si="0"/>
        <v>87.788732394366193</v>
      </c>
      <c r="G18" s="1">
        <v>16</v>
      </c>
      <c r="H18" s="2" t="s">
        <v>63</v>
      </c>
      <c r="I18" s="1">
        <v>498</v>
      </c>
      <c r="J18" s="6"/>
    </row>
    <row r="19" spans="1:10" x14ac:dyDescent="0.25">
      <c r="A19" s="1">
        <v>3160105366</v>
      </c>
      <c r="B19" s="1" t="s">
        <v>25</v>
      </c>
      <c r="C19" s="1" t="s">
        <v>8</v>
      </c>
      <c r="D19" s="6">
        <v>86.8803827751196</v>
      </c>
      <c r="E19" s="1">
        <f>VLOOKUP(A19,[1]Sheet1!$B$2:$I$47,8,0)</f>
        <v>0.2</v>
      </c>
      <c r="F19" s="1">
        <f t="shared" si="0"/>
        <v>87.080382775119602</v>
      </c>
      <c r="G19" s="1">
        <v>17</v>
      </c>
      <c r="H19" s="2" t="s">
        <v>64</v>
      </c>
      <c r="I19" s="1">
        <v>433</v>
      </c>
      <c r="J19" s="6" t="s">
        <v>65</v>
      </c>
    </row>
    <row r="20" spans="1:10" x14ac:dyDescent="0.25">
      <c r="A20" s="1">
        <v>3160104884</v>
      </c>
      <c r="B20" s="1" t="s">
        <v>21</v>
      </c>
      <c r="C20" s="1" t="s">
        <v>4</v>
      </c>
      <c r="D20" s="6">
        <v>85.214285714285708</v>
      </c>
      <c r="E20" s="1">
        <f>VLOOKUP(A20,[1]Sheet1!$B$2:$I$47,8,0)</f>
        <v>1.6</v>
      </c>
      <c r="F20" s="1">
        <f t="shared" si="0"/>
        <v>86.814285714285703</v>
      </c>
      <c r="G20" s="1">
        <v>18</v>
      </c>
      <c r="H20" s="2" t="s">
        <v>64</v>
      </c>
      <c r="I20" s="1">
        <v>442</v>
      </c>
      <c r="J20" s="6" t="s">
        <v>66</v>
      </c>
    </row>
    <row r="21" spans="1:10" x14ac:dyDescent="0.25">
      <c r="A21" s="1">
        <v>3160105148</v>
      </c>
      <c r="B21" s="1" t="s">
        <v>28</v>
      </c>
      <c r="C21" s="1" t="s">
        <v>67</v>
      </c>
      <c r="D21" s="1">
        <v>83.183962264150949</v>
      </c>
      <c r="E21" s="1">
        <f>VLOOKUP(A21,[1]Sheet1!$B$2:$I$47,8,0)</f>
        <v>2.2000000000000002</v>
      </c>
      <c r="F21" s="1">
        <f t="shared" si="0"/>
        <v>85.383962264150952</v>
      </c>
      <c r="G21" s="1">
        <v>19</v>
      </c>
      <c r="H21" s="2" t="s">
        <v>68</v>
      </c>
      <c r="I21" s="1">
        <v>519</v>
      </c>
      <c r="J21" s="6"/>
    </row>
    <row r="22" spans="1:10" x14ac:dyDescent="0.25">
      <c r="A22" s="1">
        <v>3160104437</v>
      </c>
      <c r="B22" s="1" t="s">
        <v>12</v>
      </c>
      <c r="C22" s="1" t="s">
        <v>8</v>
      </c>
      <c r="D22" s="6">
        <v>82.658767772511851</v>
      </c>
      <c r="E22" s="1">
        <f>VLOOKUP(A22,[1]Sheet1!$B$2:$I$47,8,0)</f>
        <v>2.7</v>
      </c>
      <c r="F22" s="1">
        <f t="shared" si="0"/>
        <v>85.358767772511854</v>
      </c>
      <c r="G22" s="1">
        <v>20</v>
      </c>
      <c r="H22" s="2" t="s">
        <v>68</v>
      </c>
      <c r="I22" s="1">
        <v>514</v>
      </c>
      <c r="J22" s="6" t="s">
        <v>69</v>
      </c>
    </row>
    <row r="23" spans="1:10" x14ac:dyDescent="0.25">
      <c r="A23" s="1">
        <v>3160104823</v>
      </c>
      <c r="B23" s="1" t="s">
        <v>3</v>
      </c>
      <c r="C23" s="1" t="s">
        <v>70</v>
      </c>
      <c r="D23" s="1">
        <v>83.802816901408448</v>
      </c>
      <c r="E23" s="1">
        <f>VLOOKUP(A23,[1]Sheet1!$B$2:$I$47,8,0)</f>
        <v>1.5</v>
      </c>
      <c r="F23" s="1">
        <f t="shared" si="0"/>
        <v>85.302816901408448</v>
      </c>
      <c r="G23" s="1">
        <v>21</v>
      </c>
      <c r="H23" s="2" t="s">
        <v>71</v>
      </c>
      <c r="I23" s="1">
        <v>500</v>
      </c>
      <c r="J23" s="6" t="s">
        <v>72</v>
      </c>
    </row>
    <row r="24" spans="1:10" x14ac:dyDescent="0.25">
      <c r="A24" s="1">
        <v>3160102415</v>
      </c>
      <c r="B24" s="1" t="s">
        <v>73</v>
      </c>
      <c r="C24" s="1" t="s">
        <v>4</v>
      </c>
      <c r="D24" s="1">
        <v>84.628571428571433</v>
      </c>
      <c r="E24" s="1">
        <f>VLOOKUP(A24,[1]Sheet1!$B$2:$I$47,8,0)</f>
        <v>0.5</v>
      </c>
      <c r="F24" s="1">
        <f t="shared" si="0"/>
        <v>85.128571428571433</v>
      </c>
      <c r="G24" s="1">
        <v>22</v>
      </c>
      <c r="H24" s="2" t="s">
        <v>71</v>
      </c>
      <c r="I24" s="1">
        <v>351</v>
      </c>
      <c r="J24" s="6"/>
    </row>
    <row r="25" spans="1:10" x14ac:dyDescent="0.25">
      <c r="A25" s="1">
        <v>3160105710</v>
      </c>
      <c r="B25" s="1" t="s">
        <v>74</v>
      </c>
      <c r="C25" s="1" t="s">
        <v>70</v>
      </c>
      <c r="D25" s="1">
        <v>83.694835680751169</v>
      </c>
      <c r="E25" s="1">
        <v>0.95</v>
      </c>
      <c r="F25" s="1">
        <f t="shared" si="0"/>
        <v>84.644835680751171</v>
      </c>
      <c r="G25" s="1">
        <v>23</v>
      </c>
      <c r="H25" s="2" t="s">
        <v>71</v>
      </c>
      <c r="I25" s="1">
        <v>415</v>
      </c>
      <c r="J25" s="6" t="s">
        <v>72</v>
      </c>
    </row>
    <row r="26" spans="1:10" x14ac:dyDescent="0.25">
      <c r="A26" s="1">
        <v>3160102341</v>
      </c>
      <c r="B26" s="1" t="s">
        <v>75</v>
      </c>
      <c r="C26" s="1" t="s">
        <v>70</v>
      </c>
      <c r="D26" s="1">
        <v>84.284360189573462</v>
      </c>
      <c r="E26" s="1">
        <f>VLOOKUP(A26,[1]Sheet1!$B$2:$I$47,8,0)</f>
        <v>0.3</v>
      </c>
      <c r="F26" s="1">
        <f t="shared" si="0"/>
        <v>84.584360189573459</v>
      </c>
      <c r="G26" s="1">
        <v>24</v>
      </c>
      <c r="H26" s="2" t="s">
        <v>71</v>
      </c>
      <c r="I26" s="1">
        <v>460</v>
      </c>
      <c r="J26" s="6"/>
    </row>
    <row r="27" spans="1:10" x14ac:dyDescent="0.25">
      <c r="A27" s="1">
        <v>3160102490</v>
      </c>
      <c r="B27" s="1" t="s">
        <v>5</v>
      </c>
      <c r="C27" s="1" t="s">
        <v>76</v>
      </c>
      <c r="D27" s="1">
        <v>83.116279069767444</v>
      </c>
      <c r="E27" s="1">
        <f>VLOOKUP(A27,[1]Sheet1!$B$2:$I$47,8,0)</f>
        <v>1.2</v>
      </c>
      <c r="F27" s="1">
        <f t="shared" si="0"/>
        <v>84.316279069767447</v>
      </c>
      <c r="G27" s="1">
        <v>25</v>
      </c>
      <c r="H27" s="2" t="s">
        <v>77</v>
      </c>
      <c r="I27" s="1">
        <v>506</v>
      </c>
      <c r="J27" s="6"/>
    </row>
    <row r="28" spans="1:10" x14ac:dyDescent="0.25">
      <c r="A28" s="1">
        <v>3160104000</v>
      </c>
      <c r="B28" s="1" t="s">
        <v>31</v>
      </c>
      <c r="C28" s="1" t="s">
        <v>78</v>
      </c>
      <c r="D28" s="1">
        <v>83.931372549019613</v>
      </c>
      <c r="E28" s="1">
        <f>VLOOKUP(A28,[1]Sheet1!$B$2:$I$47,8,0)</f>
        <v>0</v>
      </c>
      <c r="F28" s="1">
        <f t="shared" si="0"/>
        <v>83.931372549019613</v>
      </c>
      <c r="G28" s="1">
        <v>26</v>
      </c>
      <c r="H28" s="2" t="s">
        <v>79</v>
      </c>
      <c r="I28" s="1">
        <v>419</v>
      </c>
      <c r="J28" s="6"/>
    </row>
    <row r="29" spans="1:10" x14ac:dyDescent="0.25">
      <c r="A29" s="1">
        <v>3160105467</v>
      </c>
      <c r="B29" s="1" t="s">
        <v>9</v>
      </c>
      <c r="C29" s="1" t="s">
        <v>8</v>
      </c>
      <c r="D29" s="1">
        <v>83.879807692307693</v>
      </c>
      <c r="E29" s="1">
        <f>VLOOKUP(A29,[1]Sheet1!$B$2:$I$47,8,0)</f>
        <v>0</v>
      </c>
      <c r="F29" s="1">
        <f t="shared" si="0"/>
        <v>83.879807692307693</v>
      </c>
      <c r="G29" s="1">
        <v>27</v>
      </c>
      <c r="H29" s="2" t="s">
        <v>79</v>
      </c>
      <c r="I29" s="1">
        <v>459</v>
      </c>
      <c r="J29" s="6" t="s">
        <v>80</v>
      </c>
    </row>
    <row r="30" spans="1:10" x14ac:dyDescent="0.25">
      <c r="A30" s="1">
        <v>3160105204</v>
      </c>
      <c r="B30" s="1" t="s">
        <v>29</v>
      </c>
      <c r="C30" s="1" t="s">
        <v>78</v>
      </c>
      <c r="D30" s="6">
        <v>83.492822966507177</v>
      </c>
      <c r="E30" s="1">
        <f>VLOOKUP(A30,[1]Sheet1!$B$2:$I$47,8,0)</f>
        <v>0.1</v>
      </c>
      <c r="F30" s="1">
        <f t="shared" si="0"/>
        <v>83.592822966507171</v>
      </c>
      <c r="G30" s="1">
        <v>28</v>
      </c>
      <c r="H30" s="2" t="s">
        <v>79</v>
      </c>
      <c r="I30" s="2">
        <v>473</v>
      </c>
      <c r="J30" s="6" t="s">
        <v>80</v>
      </c>
    </row>
    <row r="31" spans="1:10" x14ac:dyDescent="0.25">
      <c r="A31" s="1">
        <v>3160105061</v>
      </c>
      <c r="B31" s="1" t="s">
        <v>81</v>
      </c>
      <c r="C31" s="1" t="s">
        <v>82</v>
      </c>
      <c r="D31" s="1">
        <v>82.767772511848335</v>
      </c>
      <c r="E31" s="1">
        <f>VLOOKUP(A31,[1]Sheet1!$B$2:$I$47,8,0)</f>
        <v>0.8</v>
      </c>
      <c r="F31" s="1">
        <f t="shared" si="0"/>
        <v>83.567772511848332</v>
      </c>
      <c r="G31" s="1">
        <v>29</v>
      </c>
      <c r="H31" s="2" t="s">
        <v>79</v>
      </c>
      <c r="I31" s="2">
        <v>399</v>
      </c>
      <c r="J31" s="6"/>
    </row>
    <row r="32" spans="1:10" x14ac:dyDescent="0.25">
      <c r="A32" s="1">
        <v>3160104302</v>
      </c>
      <c r="B32" s="1" t="s">
        <v>15</v>
      </c>
      <c r="C32" s="1" t="s">
        <v>78</v>
      </c>
      <c r="D32" s="6">
        <v>83.113744075829388</v>
      </c>
      <c r="E32" s="1">
        <f>VLOOKUP(A32,[1]Sheet1!$B$2:$I$47,8,0)</f>
        <v>0.4</v>
      </c>
      <c r="F32" s="1">
        <f t="shared" si="0"/>
        <v>83.513744075829393</v>
      </c>
      <c r="G32" s="1">
        <v>30</v>
      </c>
      <c r="H32" s="2" t="s">
        <v>79</v>
      </c>
      <c r="I32" s="1">
        <v>496</v>
      </c>
      <c r="J32" s="6"/>
    </row>
    <row r="33" spans="1:10" x14ac:dyDescent="0.25">
      <c r="A33" s="1">
        <v>3160105218</v>
      </c>
      <c r="B33" s="1" t="s">
        <v>17</v>
      </c>
      <c r="C33" s="1" t="s">
        <v>4</v>
      </c>
      <c r="D33" s="1">
        <v>83.411483253588514</v>
      </c>
      <c r="E33" s="1">
        <f>VLOOKUP(A33,[1]Sheet1!$B$2:$I$47,8,0)</f>
        <v>0.05</v>
      </c>
      <c r="F33" s="1">
        <f t="shared" si="0"/>
        <v>83.461483253588511</v>
      </c>
      <c r="G33" s="1">
        <v>31</v>
      </c>
      <c r="H33" s="2" t="s">
        <v>83</v>
      </c>
      <c r="I33" s="1">
        <v>420</v>
      </c>
      <c r="J33" s="6" t="s">
        <v>84</v>
      </c>
    </row>
    <row r="34" spans="1:10" x14ac:dyDescent="0.25">
      <c r="A34" s="1">
        <v>3160102214</v>
      </c>
      <c r="B34" s="1" t="s">
        <v>85</v>
      </c>
      <c r="C34" s="1" t="s">
        <v>86</v>
      </c>
      <c r="D34" s="1">
        <v>81.568075117370896</v>
      </c>
      <c r="E34" s="1">
        <f>VLOOKUP(A34,[1]Sheet1!$B$2:$I$47,8,0)</f>
        <v>1.3</v>
      </c>
      <c r="F34" s="1">
        <f t="shared" si="0"/>
        <v>82.868075117370893</v>
      </c>
      <c r="G34" s="1">
        <v>32</v>
      </c>
      <c r="H34" s="2" t="s">
        <v>83</v>
      </c>
      <c r="I34" s="1">
        <v>418</v>
      </c>
      <c r="J34" s="6"/>
    </row>
    <row r="35" spans="1:10" x14ac:dyDescent="0.25">
      <c r="A35" s="1">
        <v>3160102275</v>
      </c>
      <c r="B35" s="1" t="s">
        <v>30</v>
      </c>
      <c r="C35" s="1" t="s">
        <v>87</v>
      </c>
      <c r="D35" s="1">
        <v>80.070707070707073</v>
      </c>
      <c r="E35" s="1">
        <f>VLOOKUP(A35,[1]Sheet1!$B$2:$I$47,8,0)</f>
        <v>2.6</v>
      </c>
      <c r="F35" s="1">
        <f t="shared" si="0"/>
        <v>82.670707070707067</v>
      </c>
      <c r="G35" s="1">
        <v>33</v>
      </c>
      <c r="H35" s="2" t="s">
        <v>88</v>
      </c>
      <c r="I35" s="2">
        <v>527</v>
      </c>
      <c r="J35" s="6" t="s">
        <v>89</v>
      </c>
    </row>
    <row r="36" spans="1:10" x14ac:dyDescent="0.25">
      <c r="A36" s="1"/>
      <c r="B36" s="2"/>
      <c r="C36" s="2"/>
      <c r="D36" s="1"/>
      <c r="E36" s="1"/>
      <c r="F36" s="1"/>
      <c r="G36" s="1"/>
      <c r="H36" s="2"/>
      <c r="I36" s="1"/>
      <c r="J36" s="6"/>
    </row>
    <row r="37" spans="1:10" x14ac:dyDescent="0.25">
      <c r="A37" s="1">
        <v>3160105243</v>
      </c>
      <c r="B37" s="2" t="s">
        <v>44</v>
      </c>
      <c r="C37" s="2" t="s">
        <v>40</v>
      </c>
      <c r="D37" s="1">
        <v>86.972602739726</v>
      </c>
      <c r="E37" s="1">
        <v>0.6</v>
      </c>
      <c r="F37" s="1">
        <f t="shared" ref="F37:F40" si="1">D37+E37</f>
        <v>87.572602739725994</v>
      </c>
      <c r="G37" s="1"/>
      <c r="H37" s="2" t="s">
        <v>91</v>
      </c>
      <c r="I37" s="2">
        <v>566</v>
      </c>
      <c r="J37" s="6" t="s">
        <v>45</v>
      </c>
    </row>
    <row r="38" spans="1:10" x14ac:dyDescent="0.25">
      <c r="A38" s="1">
        <v>3160101443</v>
      </c>
      <c r="B38" s="1" t="s">
        <v>41</v>
      </c>
      <c r="C38" s="1" t="s">
        <v>8</v>
      </c>
      <c r="D38" s="1">
        <v>86.811659192825104</v>
      </c>
      <c r="E38" s="1">
        <v>0.75</v>
      </c>
      <c r="F38" s="1">
        <f t="shared" si="1"/>
        <v>87.561659192825104</v>
      </c>
      <c r="G38" s="1"/>
      <c r="H38" s="2" t="s">
        <v>91</v>
      </c>
      <c r="I38" s="1">
        <v>478</v>
      </c>
      <c r="J38" s="6" t="s">
        <v>42</v>
      </c>
    </row>
    <row r="39" spans="1:10" x14ac:dyDescent="0.25">
      <c r="A39" s="2">
        <v>3160104324</v>
      </c>
      <c r="B39" s="2" t="s">
        <v>46</v>
      </c>
      <c r="C39" s="2" t="s">
        <v>40</v>
      </c>
      <c r="D39" s="2">
        <v>85.3333333333333</v>
      </c>
      <c r="E39" s="1">
        <v>1.3</v>
      </c>
      <c r="F39" s="1">
        <f t="shared" si="1"/>
        <v>86.633333333333297</v>
      </c>
      <c r="G39" s="2"/>
      <c r="H39" s="2" t="s">
        <v>91</v>
      </c>
      <c r="I39" s="2">
        <v>493</v>
      </c>
      <c r="J39" s="6" t="s">
        <v>42</v>
      </c>
    </row>
    <row r="40" spans="1:10" x14ac:dyDescent="0.25">
      <c r="A40" s="1">
        <v>3160101744</v>
      </c>
      <c r="B40" s="1" t="s">
        <v>43</v>
      </c>
      <c r="C40" s="1" t="s">
        <v>6</v>
      </c>
      <c r="D40" s="1">
        <v>83.732142857142904</v>
      </c>
      <c r="E40" s="1">
        <v>0.7</v>
      </c>
      <c r="F40" s="1">
        <f t="shared" si="1"/>
        <v>84.432142857142907</v>
      </c>
      <c r="G40" s="1"/>
      <c r="H40" s="2" t="s">
        <v>91</v>
      </c>
      <c r="I40" s="1" t="s">
        <v>47</v>
      </c>
      <c r="J40" s="6" t="s">
        <v>42</v>
      </c>
    </row>
  </sheetData>
  <sortState ref="A3:J35">
    <sortCondition descending="1" ref="F3:F35"/>
  </sortState>
  <mergeCells count="1">
    <mergeCell ref="A1:I1"/>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 x14ac:dyDescent="0.2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 x14ac:dyDescent="0.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Zhu</cp:lastModifiedBy>
  <cp:lastPrinted>2019-09-11T09:25:29Z</cp:lastPrinted>
  <dcterms:created xsi:type="dcterms:W3CDTF">2018-09-10T01:30:21Z</dcterms:created>
  <dcterms:modified xsi:type="dcterms:W3CDTF">2019-09-13T15:13:48Z</dcterms:modified>
</cp:coreProperties>
</file>