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7" l="1"/>
  <c r="K22" i="7" l="1"/>
  <c r="K21" i="7"/>
  <c r="K18" i="7"/>
  <c r="K16" i="7"/>
  <c r="K15" i="7"/>
  <c r="K13" i="7"/>
  <c r="K12" i="7"/>
  <c r="K11" i="7"/>
  <c r="K28" i="7"/>
  <c r="K27" i="7"/>
  <c r="K26" i="7"/>
  <c r="I28" i="7"/>
  <c r="I26" i="7"/>
  <c r="I25" i="7"/>
  <c r="I22" i="7"/>
  <c r="I21" i="7"/>
  <c r="I20" i="7"/>
  <c r="I19" i="7"/>
  <c r="K5" i="7"/>
  <c r="K2" i="7"/>
  <c r="K3" i="7"/>
  <c r="K4" i="7"/>
  <c r="K6" i="7"/>
  <c r="K7" i="7"/>
  <c r="K8" i="7"/>
  <c r="K9" i="7"/>
  <c r="K10" i="7"/>
</calcChain>
</file>

<file path=xl/sharedStrings.xml><?xml version="1.0" encoding="utf-8"?>
<sst xmlns="http://schemas.openxmlformats.org/spreadsheetml/2006/main" count="226" uniqueCount="168">
  <si>
    <t>第1组</t>
    <phoneticPr fontId="1" type="noConversion"/>
  </si>
  <si>
    <t>许滨鹭/3180102965,张吉昊/3180100839</t>
  </si>
  <si>
    <t>面向红外隐身的微纳结构热辐射调控研究</t>
    <phoneticPr fontId="1" type="noConversion"/>
  </si>
  <si>
    <t>刘景辰/3180102766</t>
  </si>
  <si>
    <t>潘文浩/3180103738,冯大川/3180100683</t>
  </si>
  <si>
    <t>梁晨晖/3180100797,李昌灏/3180105097</t>
  </si>
  <si>
    <t>方琳玥/3180101475,曹语辰/3180101476</t>
  </si>
  <si>
    <t>省创</t>
  </si>
  <si>
    <t>钟洋/3180105151,金昊昕/3180103823</t>
  </si>
  <si>
    <t>国创</t>
  </si>
  <si>
    <t>参与学生</t>
  </si>
  <si>
    <t>负责学生姓名</t>
  </si>
  <si>
    <t>负责导师姓名</t>
  </si>
  <si>
    <t>项目类别</t>
  </si>
  <si>
    <t>项目名称</t>
  </si>
  <si>
    <t>王晨皓/3180103804,王泽昕/3180105877</t>
  </si>
  <si>
    <t>飞秒激光直写光波导</t>
    <phoneticPr fontId="1" type="noConversion"/>
  </si>
  <si>
    <t>应用于单晶硅太阳能电池的高导电性载流子选择性接触</t>
    <phoneticPr fontId="1" type="noConversion"/>
  </si>
  <si>
    <t>石金泉/3180105959</t>
  </si>
  <si>
    <t>刘翊婕/3180102961,胡靖淇/3180105822</t>
  </si>
  <si>
    <t>潘宁慧/3180103854,吴靓靓/3180103700</t>
  </si>
  <si>
    <t>量子点光纤及应用</t>
    <phoneticPr fontId="1" type="noConversion"/>
  </si>
  <si>
    <t>张何畏/3180101474,何辰颖/3180101485</t>
  </si>
  <si>
    <t>光纤激光光学频率梳的智能控制</t>
    <phoneticPr fontId="1" type="noConversion"/>
  </si>
  <si>
    <t>张稼昊/3180103064,梁宇辰/3180105250</t>
  </si>
  <si>
    <t>王旭龙/3180105336,鲁铖涛/3180101479</t>
  </si>
  <si>
    <t>王海威/3180105489,田庆/3180105569</t>
  </si>
  <si>
    <t>利用极性介质与金属构成的双层薄膜结构实现被动辐射制冷</t>
    <phoneticPr fontId="1" type="noConversion"/>
  </si>
  <si>
    <t>曹雯/3180105411,潘奕如/3180100805</t>
  </si>
  <si>
    <t>徐文韬/3180102074</t>
  </si>
  <si>
    <t>陈思屹/3170102982</t>
  </si>
  <si>
    <t>皮蜜蜜/3180103055,邓翀/3180105420</t>
  </si>
  <si>
    <t>基于深度学习的心脏电生理成像</t>
    <phoneticPr fontId="1" type="noConversion"/>
  </si>
  <si>
    <t>郭旭东/3170105525,金程浩/3170102975</t>
  </si>
  <si>
    <t>齐智鹏/3180101662,马宇豪/3180105927</t>
  </si>
  <si>
    <t>李浚哲/3180103495,郑炎浩/3180102204</t>
  </si>
  <si>
    <t>贺谐/3170101854,潘静/3170101848</t>
    <phoneticPr fontId="1" type="noConversion"/>
  </si>
  <si>
    <t>柯舫3180103702</t>
    <phoneticPr fontId="1" type="noConversion"/>
  </si>
  <si>
    <t>孙意萨3180103692</t>
    <phoneticPr fontId="1" type="noConversion"/>
  </si>
  <si>
    <t>赵勐3180101887</t>
    <phoneticPr fontId="1" type="noConversion"/>
  </si>
  <si>
    <t>赵薪然3180105686</t>
    <phoneticPr fontId="1" type="noConversion"/>
  </si>
  <si>
    <t>张桐绪</t>
    <phoneticPr fontId="1" type="noConversion"/>
  </si>
  <si>
    <t>吴祉乐</t>
    <phoneticPr fontId="1" type="noConversion"/>
  </si>
  <si>
    <t>王浩文3180105081</t>
    <phoneticPr fontId="1" type="noConversion"/>
  </si>
  <si>
    <t>孙靓3180105608</t>
    <phoneticPr fontId="1" type="noConversion"/>
  </si>
  <si>
    <t>张振华</t>
    <phoneticPr fontId="1" type="noConversion"/>
  </si>
  <si>
    <t>王隐</t>
    <phoneticPr fontId="1" type="noConversion"/>
  </si>
  <si>
    <t>屠锡涛</t>
    <phoneticPr fontId="1" type="noConversion"/>
  </si>
  <si>
    <t>屠锡涛3180103745</t>
    <phoneticPr fontId="1" type="noConversion"/>
  </si>
  <si>
    <t>李明翰3180103303</t>
    <phoneticPr fontId="1" type="noConversion"/>
  </si>
  <si>
    <t>操蕲劼3170101851</t>
    <phoneticPr fontId="1" type="noConversion"/>
  </si>
  <si>
    <t>戴晗烨</t>
    <phoneticPr fontId="1" type="noConversion"/>
  </si>
  <si>
    <t>戴晗烨3180101286</t>
    <phoneticPr fontId="1" type="noConversion"/>
  </si>
  <si>
    <t>沈锡威</t>
    <phoneticPr fontId="1" type="noConversion"/>
  </si>
  <si>
    <t>李花坤3170101174</t>
    <phoneticPr fontId="1" type="noConversion"/>
  </si>
  <si>
    <t>谢昊3180105425</t>
    <phoneticPr fontId="1" type="noConversion"/>
  </si>
  <si>
    <t>刘海宁/3180103583</t>
    <phoneticPr fontId="1" type="noConversion"/>
  </si>
  <si>
    <t>李欣明/3180105776</t>
    <phoneticPr fontId="1" type="noConversion"/>
  </si>
  <si>
    <t>李欣明</t>
    <phoneticPr fontId="1" type="noConversion"/>
  </si>
  <si>
    <t>负责学生</t>
    <phoneticPr fontId="1" type="noConversion"/>
  </si>
  <si>
    <t>声信号辅助自动泊车</t>
    <phoneticPr fontId="1" type="noConversion"/>
  </si>
  <si>
    <t>古頔阳</t>
    <phoneticPr fontId="1" type="noConversion"/>
  </si>
  <si>
    <t>第2组</t>
    <phoneticPr fontId="1" type="noConversion"/>
  </si>
  <si>
    <t>第3组</t>
    <phoneticPr fontId="1" type="noConversion"/>
  </si>
  <si>
    <t>第4组</t>
    <phoneticPr fontId="1" type="noConversion"/>
  </si>
  <si>
    <t>杨柳</t>
    <phoneticPr fontId="1" type="noConversion"/>
  </si>
  <si>
    <t>吴兰</t>
    <phoneticPr fontId="1" type="noConversion"/>
  </si>
  <si>
    <t>杨青</t>
    <phoneticPr fontId="1" type="noConversion"/>
  </si>
  <si>
    <t>项千漪3180103487</t>
    <phoneticPr fontId="1" type="noConversion"/>
  </si>
  <si>
    <t>崔玉栋</t>
    <phoneticPr fontId="1" type="noConversion"/>
  </si>
  <si>
    <t>胡腾飞/3180103489</t>
    <phoneticPr fontId="1" type="noConversion"/>
  </si>
  <si>
    <t>张嘉润/3180105727</t>
    <phoneticPr fontId="1" type="noConversion"/>
  </si>
  <si>
    <t>郭欣</t>
    <phoneticPr fontId="1" type="noConversion"/>
  </si>
  <si>
    <t>胡腾飞</t>
    <phoneticPr fontId="1" type="noConversion"/>
  </si>
  <si>
    <t>分组</t>
    <phoneticPr fontId="1" type="noConversion"/>
  </si>
  <si>
    <t xml:space="preserve">杨柳 </t>
    <phoneticPr fontId="1" type="noConversion"/>
  </si>
  <si>
    <t>新型光纤生化传感器</t>
    <phoneticPr fontId="1" type="noConversion"/>
  </si>
  <si>
    <t>何赛灵</t>
    <phoneticPr fontId="1" type="noConversion"/>
  </si>
  <si>
    <t>王智</t>
    <phoneticPr fontId="1" type="noConversion"/>
  </si>
  <si>
    <t>孙意萨</t>
    <phoneticPr fontId="1" type="noConversion"/>
  </si>
  <si>
    <t>何赛灵</t>
    <phoneticPr fontId="1" type="noConversion"/>
  </si>
  <si>
    <t>李明翰</t>
    <phoneticPr fontId="1" type="noConversion"/>
  </si>
  <si>
    <t>石则斌/3180105879,杨奕晨/3180103848</t>
    <phoneticPr fontId="1" type="noConversion"/>
  </si>
  <si>
    <t>第1组</t>
    <phoneticPr fontId="1" type="noConversion"/>
  </si>
  <si>
    <t>杨柳</t>
    <phoneticPr fontId="1" type="noConversion"/>
  </si>
  <si>
    <t>可见光波段透明紫外探测器的优化设计与开发</t>
    <phoneticPr fontId="1" type="noConversion"/>
  </si>
  <si>
    <t>操蕲劼</t>
    <phoneticPr fontId="1" type="noConversion"/>
  </si>
  <si>
    <t>高效率RGB消色差超表面光学偏转器</t>
    <phoneticPr fontId="1" type="noConversion"/>
  </si>
  <si>
    <t>古頔阳3180106180</t>
    <phoneticPr fontId="1" type="noConversion"/>
  </si>
  <si>
    <t>微纳结构光场散射与成像机理研究</t>
    <phoneticPr fontId="1" type="noConversion"/>
  </si>
  <si>
    <t>王隐3180100827</t>
    <phoneticPr fontId="1" type="noConversion"/>
  </si>
  <si>
    <t>第2组</t>
    <phoneticPr fontId="1" type="noConversion"/>
  </si>
  <si>
    <t>世界首颗星载CO2激光雷达数据处理研究</t>
    <phoneticPr fontId="1" type="noConversion"/>
  </si>
  <si>
    <t>吴兰</t>
    <phoneticPr fontId="1" type="noConversion"/>
  </si>
  <si>
    <t>谢昊</t>
    <phoneticPr fontId="1" type="noConversion"/>
  </si>
  <si>
    <t>基于ICESAT-2星载激光雷达的全球海洋次表层立体观测</t>
    <phoneticPr fontId="1" type="noConversion"/>
  </si>
  <si>
    <t>刘崇</t>
    <phoneticPr fontId="1" type="noConversion"/>
  </si>
  <si>
    <t>孙靓</t>
    <phoneticPr fontId="1" type="noConversion"/>
  </si>
  <si>
    <t>海洋主被动光学遥感融合技术及中国黄海数据的处理研究</t>
    <phoneticPr fontId="1" type="noConversion"/>
  </si>
  <si>
    <t>杨哲鹏3180103778</t>
    <phoneticPr fontId="1" type="noConversion"/>
  </si>
  <si>
    <t>杨哲鹏</t>
    <phoneticPr fontId="1" type="noConversion"/>
  </si>
  <si>
    <t>海洋遥感激光雷达三维浮游植物层次构建与其海洋学意义研究</t>
    <phoneticPr fontId="1" type="noConversion"/>
  </si>
  <si>
    <t>超细径共聚焦内窥的多光谱技术突破</t>
    <phoneticPr fontId="1" type="noConversion"/>
  </si>
  <si>
    <t>柯舫</t>
    <phoneticPr fontId="1" type="noConversion"/>
  </si>
  <si>
    <t>半导体晶圆缺陷检测</t>
    <phoneticPr fontId="1" type="noConversion"/>
  </si>
  <si>
    <t>杨青</t>
    <phoneticPr fontId="1" type="noConversion"/>
  </si>
  <si>
    <t>杜梓昱3180101864</t>
    <phoneticPr fontId="1" type="noConversion"/>
  </si>
  <si>
    <t>杜梓昱</t>
    <phoneticPr fontId="1" type="noConversion"/>
  </si>
  <si>
    <t>第3组</t>
    <phoneticPr fontId="1" type="noConversion"/>
  </si>
  <si>
    <t>刘华锋</t>
    <phoneticPr fontId="1" type="noConversion"/>
  </si>
  <si>
    <t>项千漪</t>
    <phoneticPr fontId="1" type="noConversion"/>
  </si>
  <si>
    <t>基于多维特征空间的微血管血流信号高灵敏探测技术研究</t>
    <phoneticPr fontId="1" type="noConversion"/>
  </si>
  <si>
    <t>李鹏</t>
    <phoneticPr fontId="1" type="noConversion"/>
  </si>
  <si>
    <t>李花坤</t>
    <phoneticPr fontId="1" type="noConversion"/>
  </si>
  <si>
    <t>基于深度学习的心脏电活动推理</t>
    <phoneticPr fontId="1" type="noConversion"/>
  </si>
  <si>
    <t>刘华锋</t>
    <phoneticPr fontId="1" type="noConversion"/>
  </si>
  <si>
    <t>张桐绪3180105080</t>
    <phoneticPr fontId="1" type="noConversion"/>
  </si>
  <si>
    <t>刘东</t>
    <phoneticPr fontId="1" type="noConversion"/>
  </si>
  <si>
    <t>光学合成孔径成像技术</t>
    <phoneticPr fontId="1" type="noConversion"/>
  </si>
  <si>
    <t>代岑祯3180106170</t>
    <phoneticPr fontId="1" type="noConversion"/>
  </si>
  <si>
    <t>代岑祯</t>
    <phoneticPr fontId="1" type="noConversion"/>
  </si>
  <si>
    <t>刘雪明</t>
    <phoneticPr fontId="1" type="noConversion"/>
  </si>
  <si>
    <t>张闻宇3180105359</t>
    <phoneticPr fontId="1" type="noConversion"/>
  </si>
  <si>
    <t>张闻宇</t>
    <phoneticPr fontId="1" type="noConversion"/>
  </si>
  <si>
    <t>谭德志</t>
    <phoneticPr fontId="1" type="noConversion"/>
  </si>
  <si>
    <t>王浩文</t>
    <phoneticPr fontId="1" type="noConversion"/>
  </si>
  <si>
    <t>第4组</t>
    <phoneticPr fontId="1" type="noConversion"/>
  </si>
  <si>
    <t>崔玉栋</t>
    <phoneticPr fontId="1" type="noConversion"/>
  </si>
  <si>
    <t>吴祉乐3180101977</t>
    <phoneticPr fontId="1" type="noConversion"/>
  </si>
  <si>
    <t>非互易性非线性光学环形镜技术研究及超连续谱的产生</t>
    <phoneticPr fontId="1" type="noConversion"/>
  </si>
  <si>
    <t>基于飞秒光纤激光的超快成像</t>
    <phoneticPr fontId="1" type="noConversion"/>
  </si>
  <si>
    <t>张浅寒3180101483</t>
    <phoneticPr fontId="1" type="noConversion"/>
  </si>
  <si>
    <t>张浅寒</t>
    <phoneticPr fontId="1" type="noConversion"/>
  </si>
  <si>
    <t>李强</t>
    <phoneticPr fontId="1" type="noConversion"/>
  </si>
  <si>
    <t>赵勐</t>
    <phoneticPr fontId="1" type="noConversion"/>
  </si>
  <si>
    <t>面向人体热管理的微纳织物热辐射调控研究</t>
    <phoneticPr fontId="1" type="noConversion"/>
  </si>
  <si>
    <t>刘新梓3180105873</t>
    <phoneticPr fontId="1" type="noConversion"/>
  </si>
  <si>
    <t>刘新梓</t>
    <phoneticPr fontId="1" type="noConversion"/>
  </si>
  <si>
    <t>小型化高精度光波导型光学去偏器</t>
    <phoneticPr fontId="1" type="noConversion"/>
  </si>
  <si>
    <t>佘玄</t>
    <phoneticPr fontId="1" type="noConversion"/>
  </si>
  <si>
    <t>沈锡威3170103381</t>
    <phoneticPr fontId="1" type="noConversion"/>
  </si>
  <si>
    <t>阵列微纳光纤精密拉制系统</t>
    <phoneticPr fontId="1" type="noConversion"/>
  </si>
  <si>
    <t>赵薪然</t>
    <phoneticPr fontId="1" type="noConversion"/>
  </si>
  <si>
    <t>李强</t>
    <phoneticPr fontId="1" type="noConversion"/>
  </si>
  <si>
    <t>飞秒激光光谱偏振斯托克斯参量的实时测量</t>
    <phoneticPr fontId="1" type="noConversion"/>
  </si>
  <si>
    <t>结题成绩</t>
    <phoneticPr fontId="1" type="noConversion"/>
  </si>
  <si>
    <t>优</t>
    <phoneticPr fontId="1" type="noConversion"/>
  </si>
  <si>
    <t>良好</t>
    <phoneticPr fontId="1" type="noConversion"/>
  </si>
  <si>
    <t>中</t>
    <phoneticPr fontId="1" type="noConversion"/>
  </si>
  <si>
    <t>良好</t>
    <phoneticPr fontId="1" type="noConversion"/>
  </si>
  <si>
    <t>优</t>
    <phoneticPr fontId="1" type="noConversion"/>
  </si>
  <si>
    <t>良好</t>
    <phoneticPr fontId="1" type="noConversion"/>
  </si>
  <si>
    <t>中</t>
    <phoneticPr fontId="1" type="noConversion"/>
  </si>
  <si>
    <t>优</t>
    <phoneticPr fontId="1" type="noConversion"/>
  </si>
  <si>
    <t>优</t>
    <phoneticPr fontId="1" type="noConversion"/>
  </si>
  <si>
    <t>总经费</t>
    <phoneticPr fontId="1" type="noConversion"/>
  </si>
  <si>
    <t>中期使用经费</t>
    <phoneticPr fontId="1" type="noConversion"/>
  </si>
  <si>
    <t>结题可报销经费</t>
    <phoneticPr fontId="1" type="noConversion"/>
  </si>
  <si>
    <t>科研实践</t>
    <phoneticPr fontId="1" type="noConversion"/>
  </si>
  <si>
    <t>科研实践</t>
    <phoneticPr fontId="1" type="noConversion"/>
  </si>
  <si>
    <t>校级SRTP</t>
    <phoneticPr fontId="1" type="noConversion"/>
  </si>
  <si>
    <t>校级SRTP</t>
    <phoneticPr fontId="1" type="noConversion"/>
  </si>
  <si>
    <t>校级SRTP</t>
    <phoneticPr fontId="1" type="noConversion"/>
  </si>
  <si>
    <t>校级SRTP</t>
    <phoneticPr fontId="1" type="noConversion"/>
  </si>
  <si>
    <t>校级SRTP</t>
    <phoneticPr fontId="1" type="noConversion"/>
  </si>
  <si>
    <t>院级SRTP</t>
    <phoneticPr fontId="1" type="noConversion"/>
  </si>
  <si>
    <t>杨鑫讯/3180105571,宋萌/3180102785</t>
    <phoneticPr fontId="1" type="noConversion"/>
  </si>
  <si>
    <t>张振华3180101806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</si>
</sst>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topLeftCell="B1" workbookViewId="0">
      <selection activeCell="M10" sqref="M10"/>
    </sheetView>
  </sheetViews>
  <sheetFormatPr defaultRowHeight="14.25" x14ac:dyDescent="0.2"/>
  <cols>
    <col min="2" max="2" width="63.5" customWidth="1"/>
    <col min="4" max="4" width="14.25" customWidth="1"/>
    <col min="5" max="5" width="16.625" customWidth="1"/>
    <col min="6" max="6" width="16.5" customWidth="1"/>
    <col min="7" max="7" width="35.625" customWidth="1"/>
    <col min="9" max="9" width="18.5" customWidth="1"/>
    <col min="10" max="10" width="16" customWidth="1"/>
    <col min="11" max="11" width="17.125" customWidth="1"/>
  </cols>
  <sheetData>
    <row r="1" spans="1:11" ht="35.1" customHeight="1" x14ac:dyDescent="0.2">
      <c r="A1" s="2" t="s">
        <v>74</v>
      </c>
      <c r="B1" s="2" t="s">
        <v>14</v>
      </c>
      <c r="C1" s="2" t="s">
        <v>13</v>
      </c>
      <c r="D1" s="2" t="s">
        <v>12</v>
      </c>
      <c r="E1" s="2" t="s">
        <v>59</v>
      </c>
      <c r="F1" s="2" t="s">
        <v>11</v>
      </c>
      <c r="G1" s="2" t="s">
        <v>10</v>
      </c>
      <c r="H1" s="2" t="s">
        <v>145</v>
      </c>
      <c r="I1" s="2" t="s">
        <v>155</v>
      </c>
      <c r="J1" s="2" t="s">
        <v>156</v>
      </c>
      <c r="K1" s="2" t="s">
        <v>157</v>
      </c>
    </row>
    <row r="2" spans="1:11" ht="35.1" customHeight="1" x14ac:dyDescent="0.2">
      <c r="A2" s="1" t="s">
        <v>0</v>
      </c>
      <c r="B2" s="1" t="s">
        <v>17</v>
      </c>
      <c r="C2" s="1" t="s">
        <v>165</v>
      </c>
      <c r="D2" s="1" t="s">
        <v>75</v>
      </c>
      <c r="E2" s="1" t="s">
        <v>57</v>
      </c>
      <c r="F2" s="1" t="s">
        <v>58</v>
      </c>
      <c r="G2" s="1" t="s">
        <v>56</v>
      </c>
      <c r="H2" s="1" t="s">
        <v>147</v>
      </c>
      <c r="I2" s="3">
        <v>8000</v>
      </c>
      <c r="J2" s="3">
        <v>516</v>
      </c>
      <c r="K2" s="4">
        <f>I2*0.85-J2</f>
        <v>6284</v>
      </c>
    </row>
    <row r="3" spans="1:11" ht="35.1" customHeight="1" x14ac:dyDescent="0.2">
      <c r="A3" s="1" t="s">
        <v>0</v>
      </c>
      <c r="B3" s="1" t="s">
        <v>21</v>
      </c>
      <c r="C3" s="1" t="s">
        <v>165</v>
      </c>
      <c r="D3" s="1" t="s">
        <v>80</v>
      </c>
      <c r="E3" s="1" t="s">
        <v>49</v>
      </c>
      <c r="F3" s="1" t="s">
        <v>81</v>
      </c>
      <c r="G3" s="1" t="s">
        <v>82</v>
      </c>
      <c r="H3" s="1" t="s">
        <v>147</v>
      </c>
      <c r="I3" s="3">
        <v>2500</v>
      </c>
      <c r="J3" s="3">
        <v>0</v>
      </c>
      <c r="K3" s="4">
        <f t="shared" ref="K3:K10" si="0">I3*0.85</f>
        <v>2125</v>
      </c>
    </row>
    <row r="4" spans="1:11" ht="35.1" customHeight="1" x14ac:dyDescent="0.2">
      <c r="A4" s="1" t="s">
        <v>63</v>
      </c>
      <c r="B4" s="1" t="s">
        <v>118</v>
      </c>
      <c r="C4" s="1" t="s">
        <v>165</v>
      </c>
      <c r="D4" s="1" t="s">
        <v>117</v>
      </c>
      <c r="E4" s="1" t="s">
        <v>119</v>
      </c>
      <c r="F4" s="1" t="s">
        <v>120</v>
      </c>
      <c r="G4" s="1" t="s">
        <v>29</v>
      </c>
      <c r="H4" s="1" t="s">
        <v>147</v>
      </c>
      <c r="I4" s="3">
        <v>10000</v>
      </c>
      <c r="J4" s="3">
        <v>0</v>
      </c>
      <c r="K4" s="4">
        <f t="shared" si="0"/>
        <v>8500</v>
      </c>
    </row>
    <row r="5" spans="1:11" ht="35.1" customHeight="1" x14ac:dyDescent="0.2">
      <c r="A5" s="1" t="s">
        <v>108</v>
      </c>
      <c r="B5" s="1" t="s">
        <v>16</v>
      </c>
      <c r="C5" s="1" t="s">
        <v>165</v>
      </c>
      <c r="D5" s="1" t="s">
        <v>124</v>
      </c>
      <c r="E5" s="1" t="s">
        <v>43</v>
      </c>
      <c r="F5" s="1" t="s">
        <v>125</v>
      </c>
      <c r="G5" s="1" t="s">
        <v>15</v>
      </c>
      <c r="H5" s="1" t="s">
        <v>147</v>
      </c>
      <c r="I5" s="3">
        <v>1000</v>
      </c>
      <c r="J5" s="3">
        <v>493</v>
      </c>
      <c r="K5" s="4">
        <f>I5*0.85-493</f>
        <v>357</v>
      </c>
    </row>
    <row r="6" spans="1:11" ht="35.1" customHeight="1" x14ac:dyDescent="0.2">
      <c r="A6" s="1" t="s">
        <v>64</v>
      </c>
      <c r="B6" s="1" t="s">
        <v>129</v>
      </c>
      <c r="C6" s="1" t="s">
        <v>165</v>
      </c>
      <c r="D6" s="1" t="s">
        <v>69</v>
      </c>
      <c r="E6" s="1" t="s">
        <v>70</v>
      </c>
      <c r="F6" s="1" t="s">
        <v>73</v>
      </c>
      <c r="G6" s="1" t="s">
        <v>71</v>
      </c>
      <c r="H6" s="1" t="s">
        <v>147</v>
      </c>
      <c r="I6" s="3">
        <v>1000</v>
      </c>
      <c r="J6" s="3">
        <v>0</v>
      </c>
      <c r="K6" s="4">
        <f t="shared" si="0"/>
        <v>850</v>
      </c>
    </row>
    <row r="7" spans="1:11" ht="35.1" customHeight="1" x14ac:dyDescent="0.2">
      <c r="A7" s="1" t="s">
        <v>126</v>
      </c>
      <c r="B7" s="1" t="s">
        <v>2</v>
      </c>
      <c r="C7" s="1" t="s">
        <v>165</v>
      </c>
      <c r="D7" s="1" t="s">
        <v>143</v>
      </c>
      <c r="E7" s="1" t="s">
        <v>39</v>
      </c>
      <c r="F7" s="1" t="s">
        <v>134</v>
      </c>
      <c r="G7" s="1" t="s">
        <v>1</v>
      </c>
      <c r="H7" s="1" t="s">
        <v>147</v>
      </c>
      <c r="I7" s="3">
        <v>900</v>
      </c>
      <c r="J7" s="3">
        <v>0</v>
      </c>
      <c r="K7" s="4">
        <f t="shared" si="0"/>
        <v>765</v>
      </c>
    </row>
    <row r="8" spans="1:11" ht="35.1" customHeight="1" x14ac:dyDescent="0.2">
      <c r="A8" s="1" t="s">
        <v>0</v>
      </c>
      <c r="B8" s="1" t="s">
        <v>87</v>
      </c>
      <c r="C8" s="1" t="s">
        <v>160</v>
      </c>
      <c r="D8" s="1" t="s">
        <v>84</v>
      </c>
      <c r="E8" s="1" t="s">
        <v>88</v>
      </c>
      <c r="F8" s="1" t="s">
        <v>61</v>
      </c>
      <c r="G8" s="1" t="s">
        <v>5</v>
      </c>
      <c r="H8" s="1" t="s">
        <v>149</v>
      </c>
      <c r="I8" s="3">
        <v>1000</v>
      </c>
      <c r="J8" s="3">
        <v>0</v>
      </c>
      <c r="K8" s="4">
        <f t="shared" si="0"/>
        <v>850</v>
      </c>
    </row>
    <row r="9" spans="1:11" ht="35.1" customHeight="1" x14ac:dyDescent="0.2">
      <c r="A9" s="1" t="s">
        <v>62</v>
      </c>
      <c r="B9" s="1" t="s">
        <v>89</v>
      </c>
      <c r="C9" s="1" t="s">
        <v>164</v>
      </c>
      <c r="D9" s="1" t="s">
        <v>66</v>
      </c>
      <c r="E9" s="1" t="s">
        <v>90</v>
      </c>
      <c r="F9" s="1" t="s">
        <v>46</v>
      </c>
      <c r="G9" s="1" t="s">
        <v>24</v>
      </c>
      <c r="H9" s="1" t="s">
        <v>147</v>
      </c>
      <c r="I9" s="3">
        <v>800</v>
      </c>
      <c r="J9" s="3">
        <v>0</v>
      </c>
      <c r="K9" s="4">
        <f t="shared" si="0"/>
        <v>680</v>
      </c>
    </row>
    <row r="10" spans="1:11" ht="35.1" customHeight="1" x14ac:dyDescent="0.2">
      <c r="A10" s="1" t="s">
        <v>91</v>
      </c>
      <c r="B10" s="1" t="s">
        <v>95</v>
      </c>
      <c r="C10" s="1" t="s">
        <v>163</v>
      </c>
      <c r="D10" s="1" t="s">
        <v>96</v>
      </c>
      <c r="E10" s="1" t="s">
        <v>44</v>
      </c>
      <c r="F10" s="1" t="s">
        <v>97</v>
      </c>
      <c r="G10" s="1" t="s">
        <v>19</v>
      </c>
      <c r="H10" s="1" t="s">
        <v>151</v>
      </c>
      <c r="I10" s="3">
        <v>970</v>
      </c>
      <c r="J10" s="3">
        <v>0</v>
      </c>
      <c r="K10" s="4">
        <f t="shared" si="0"/>
        <v>824.5</v>
      </c>
    </row>
    <row r="11" spans="1:11" ht="35.1" customHeight="1" x14ac:dyDescent="0.2">
      <c r="A11" s="1" t="s">
        <v>62</v>
      </c>
      <c r="B11" s="1" t="s">
        <v>98</v>
      </c>
      <c r="C11" s="1" t="s">
        <v>163</v>
      </c>
      <c r="D11" s="1" t="s">
        <v>96</v>
      </c>
      <c r="E11" s="1" t="s">
        <v>99</v>
      </c>
      <c r="F11" s="1" t="s">
        <v>100</v>
      </c>
      <c r="G11" s="1" t="s">
        <v>4</v>
      </c>
      <c r="H11" s="1" t="s">
        <v>152</v>
      </c>
      <c r="I11" s="3">
        <v>800</v>
      </c>
      <c r="J11" s="3">
        <v>0</v>
      </c>
      <c r="K11" s="3">
        <f>I11*0.8</f>
        <v>640</v>
      </c>
    </row>
    <row r="12" spans="1:11" ht="35.1" customHeight="1" x14ac:dyDescent="0.2">
      <c r="A12" s="1" t="s">
        <v>108</v>
      </c>
      <c r="B12" s="1" t="s">
        <v>32</v>
      </c>
      <c r="C12" s="1" t="s">
        <v>163</v>
      </c>
      <c r="D12" s="1" t="s">
        <v>109</v>
      </c>
      <c r="E12" s="1" t="s">
        <v>68</v>
      </c>
      <c r="F12" s="1" t="s">
        <v>110</v>
      </c>
      <c r="G12" s="1" t="s">
        <v>31</v>
      </c>
      <c r="H12" s="1" t="s">
        <v>147</v>
      </c>
      <c r="I12" s="3">
        <v>1000</v>
      </c>
      <c r="J12" s="3">
        <v>340.69</v>
      </c>
      <c r="K12" s="3">
        <f>I12*0.85-J12</f>
        <v>509.31</v>
      </c>
    </row>
    <row r="13" spans="1:11" ht="35.1" customHeight="1" x14ac:dyDescent="0.2">
      <c r="A13" s="1" t="s">
        <v>108</v>
      </c>
      <c r="B13" s="1" t="s">
        <v>23</v>
      </c>
      <c r="C13" s="1" t="s">
        <v>161</v>
      </c>
      <c r="D13" s="1" t="s">
        <v>121</v>
      </c>
      <c r="E13" s="1" t="s">
        <v>122</v>
      </c>
      <c r="F13" s="1" t="s">
        <v>123</v>
      </c>
      <c r="G13" s="1" t="s">
        <v>22</v>
      </c>
      <c r="H13" s="1" t="s">
        <v>147</v>
      </c>
      <c r="I13" s="3">
        <v>720</v>
      </c>
      <c r="J13" s="3">
        <v>173.66</v>
      </c>
      <c r="K13" s="3">
        <f>I13*0.85-J13</f>
        <v>438.34000000000003</v>
      </c>
    </row>
    <row r="14" spans="1:11" ht="35.1" customHeight="1" x14ac:dyDescent="0.2">
      <c r="A14" s="1" t="s">
        <v>126</v>
      </c>
      <c r="B14" s="1" t="s">
        <v>144</v>
      </c>
      <c r="C14" s="1" t="s">
        <v>163</v>
      </c>
      <c r="D14" s="1" t="s">
        <v>127</v>
      </c>
      <c r="E14" s="1" t="s">
        <v>128</v>
      </c>
      <c r="F14" s="1" t="s">
        <v>42</v>
      </c>
      <c r="G14" s="1" t="s">
        <v>166</v>
      </c>
      <c r="H14" s="1" t="s">
        <v>153</v>
      </c>
      <c r="I14" s="3">
        <v>1000</v>
      </c>
      <c r="J14" s="3">
        <v>0</v>
      </c>
      <c r="K14" s="3">
        <v>1000</v>
      </c>
    </row>
    <row r="15" spans="1:11" ht="35.1" customHeight="1" x14ac:dyDescent="0.2">
      <c r="A15" s="1" t="s">
        <v>126</v>
      </c>
      <c r="B15" s="1" t="s">
        <v>130</v>
      </c>
      <c r="C15" s="1" t="s">
        <v>163</v>
      </c>
      <c r="D15" s="1" t="s">
        <v>121</v>
      </c>
      <c r="E15" s="1" t="s">
        <v>131</v>
      </c>
      <c r="F15" s="1" t="s">
        <v>132</v>
      </c>
      <c r="G15" s="1" t="s">
        <v>25</v>
      </c>
      <c r="H15" s="1" t="s">
        <v>147</v>
      </c>
      <c r="I15" s="3">
        <v>1020</v>
      </c>
      <c r="J15" s="3">
        <v>0</v>
      </c>
      <c r="K15" s="3">
        <f>I15*0.85-J15</f>
        <v>867</v>
      </c>
    </row>
    <row r="16" spans="1:11" ht="35.1" customHeight="1" x14ac:dyDescent="0.2">
      <c r="A16" s="1" t="s">
        <v>126</v>
      </c>
      <c r="B16" s="1" t="s">
        <v>135</v>
      </c>
      <c r="C16" s="1" t="s">
        <v>162</v>
      </c>
      <c r="D16" s="1" t="s">
        <v>133</v>
      </c>
      <c r="E16" s="1" t="s">
        <v>136</v>
      </c>
      <c r="F16" s="1" t="s">
        <v>137</v>
      </c>
      <c r="G16" s="1" t="s">
        <v>18</v>
      </c>
      <c r="H16" s="1" t="s">
        <v>147</v>
      </c>
      <c r="I16" s="3">
        <v>1000</v>
      </c>
      <c r="J16" s="3">
        <v>0</v>
      </c>
      <c r="K16" s="3">
        <f>I16*0.85-J16</f>
        <v>850</v>
      </c>
    </row>
    <row r="17" spans="1:11" ht="35.1" customHeight="1" x14ac:dyDescent="0.2">
      <c r="A17" s="1" t="s">
        <v>64</v>
      </c>
      <c r="B17" s="1" t="s">
        <v>138</v>
      </c>
      <c r="C17" s="1" t="s">
        <v>161</v>
      </c>
      <c r="D17" s="1" t="s">
        <v>139</v>
      </c>
      <c r="E17" s="1" t="s">
        <v>140</v>
      </c>
      <c r="F17" s="1" t="s">
        <v>53</v>
      </c>
      <c r="G17" s="1" t="s">
        <v>33</v>
      </c>
      <c r="H17" s="1" t="s">
        <v>154</v>
      </c>
      <c r="I17" s="3">
        <v>1000</v>
      </c>
      <c r="J17" s="3">
        <v>0</v>
      </c>
      <c r="K17" s="3">
        <v>1000</v>
      </c>
    </row>
    <row r="18" spans="1:11" ht="35.1" customHeight="1" x14ac:dyDescent="0.2">
      <c r="A18" s="1" t="s">
        <v>126</v>
      </c>
      <c r="B18" s="1" t="s">
        <v>141</v>
      </c>
      <c r="C18" s="1" t="s">
        <v>161</v>
      </c>
      <c r="D18" s="1" t="s">
        <v>72</v>
      </c>
      <c r="E18" s="1" t="s">
        <v>40</v>
      </c>
      <c r="F18" s="1" t="s">
        <v>142</v>
      </c>
      <c r="G18" s="1" t="s">
        <v>3</v>
      </c>
      <c r="H18" s="1" t="s">
        <v>147</v>
      </c>
      <c r="I18" s="3">
        <v>1200</v>
      </c>
      <c r="J18" s="3">
        <v>0</v>
      </c>
      <c r="K18" s="3">
        <f>I18*0.85-J18</f>
        <v>1020</v>
      </c>
    </row>
    <row r="19" spans="1:11" ht="35.1" customHeight="1" x14ac:dyDescent="0.2">
      <c r="A19" s="1" t="s">
        <v>0</v>
      </c>
      <c r="B19" s="1" t="s">
        <v>76</v>
      </c>
      <c r="C19" s="1" t="s">
        <v>7</v>
      </c>
      <c r="D19" s="1" t="s">
        <v>77</v>
      </c>
      <c r="E19" s="1" t="s">
        <v>52</v>
      </c>
      <c r="F19" s="1" t="s">
        <v>51</v>
      </c>
      <c r="G19" s="1" t="s">
        <v>34</v>
      </c>
      <c r="H19" s="1" t="s">
        <v>148</v>
      </c>
      <c r="I19" s="3">
        <f>4700-300</f>
        <v>4400</v>
      </c>
      <c r="J19" s="3">
        <v>0</v>
      </c>
      <c r="K19" s="3">
        <v>4400</v>
      </c>
    </row>
    <row r="20" spans="1:11" ht="35.1" customHeight="1" x14ac:dyDescent="0.2">
      <c r="A20" s="1" t="s">
        <v>83</v>
      </c>
      <c r="B20" s="1" t="s">
        <v>27</v>
      </c>
      <c r="C20" s="1" t="s">
        <v>7</v>
      </c>
      <c r="D20" s="1" t="s">
        <v>84</v>
      </c>
      <c r="E20" s="1" t="s">
        <v>48</v>
      </c>
      <c r="F20" s="1" t="s">
        <v>47</v>
      </c>
      <c r="G20" s="1" t="s">
        <v>26</v>
      </c>
      <c r="H20" s="1" t="s">
        <v>146</v>
      </c>
      <c r="I20" s="3">
        <f>4700+1000-300</f>
        <v>5400</v>
      </c>
      <c r="J20" s="3">
        <v>0</v>
      </c>
      <c r="K20" s="3">
        <v>5400</v>
      </c>
    </row>
    <row r="21" spans="1:11" ht="35.1" customHeight="1" x14ac:dyDescent="0.2">
      <c r="A21" s="1" t="s">
        <v>62</v>
      </c>
      <c r="B21" s="1" t="s">
        <v>102</v>
      </c>
      <c r="C21" s="1" t="s">
        <v>7</v>
      </c>
      <c r="D21" s="1" t="s">
        <v>67</v>
      </c>
      <c r="E21" s="1" t="s">
        <v>37</v>
      </c>
      <c r="F21" s="1" t="s">
        <v>103</v>
      </c>
      <c r="G21" s="1" t="s">
        <v>6</v>
      </c>
      <c r="H21" s="1" t="s">
        <v>152</v>
      </c>
      <c r="I21" s="3">
        <f>4700-300</f>
        <v>4400</v>
      </c>
      <c r="J21" s="3">
        <v>817</v>
      </c>
      <c r="K21" s="3">
        <f>I21-J21</f>
        <v>3583</v>
      </c>
    </row>
    <row r="22" spans="1:11" ht="35.1" customHeight="1" x14ac:dyDescent="0.2">
      <c r="A22" s="1" t="s">
        <v>108</v>
      </c>
      <c r="B22" s="1" t="s">
        <v>114</v>
      </c>
      <c r="C22" s="1" t="s">
        <v>7</v>
      </c>
      <c r="D22" s="1" t="s">
        <v>115</v>
      </c>
      <c r="E22" s="1" t="s">
        <v>116</v>
      </c>
      <c r="F22" s="1" t="s">
        <v>41</v>
      </c>
      <c r="G22" s="1" t="s">
        <v>20</v>
      </c>
      <c r="H22" s="1" t="s">
        <v>147</v>
      </c>
      <c r="I22" s="3">
        <f>1800-300</f>
        <v>1500</v>
      </c>
      <c r="J22" s="3">
        <v>679.68</v>
      </c>
      <c r="K22" s="3">
        <f>I22-J22</f>
        <v>820.32</v>
      </c>
    </row>
    <row r="23" spans="1:11" ht="35.1" customHeight="1" x14ac:dyDescent="0.2">
      <c r="A23" s="1" t="s">
        <v>83</v>
      </c>
      <c r="B23" s="1" t="s">
        <v>85</v>
      </c>
      <c r="C23" s="1" t="s">
        <v>158</v>
      </c>
      <c r="D23" s="1" t="s">
        <v>65</v>
      </c>
      <c r="E23" s="1" t="s">
        <v>50</v>
      </c>
      <c r="F23" s="1" t="s">
        <v>86</v>
      </c>
      <c r="G23" s="1" t="s">
        <v>36</v>
      </c>
      <c r="H23" s="1" t="s">
        <v>149</v>
      </c>
      <c r="I23" s="3">
        <v>9000</v>
      </c>
      <c r="J23" s="3">
        <v>4001.89</v>
      </c>
      <c r="K23" s="3">
        <v>4998.1099999999997</v>
      </c>
    </row>
    <row r="24" spans="1:11" ht="35.1" customHeight="1" x14ac:dyDescent="0.2">
      <c r="A24" s="1" t="s">
        <v>108</v>
      </c>
      <c r="B24" s="1" t="s">
        <v>111</v>
      </c>
      <c r="C24" s="1" t="s">
        <v>159</v>
      </c>
      <c r="D24" s="1" t="s">
        <v>112</v>
      </c>
      <c r="E24" s="1" t="s">
        <v>54</v>
      </c>
      <c r="F24" s="1" t="s">
        <v>113</v>
      </c>
      <c r="G24" s="1" t="s">
        <v>30</v>
      </c>
      <c r="H24" s="1" t="s">
        <v>150</v>
      </c>
      <c r="I24" s="3">
        <v>11000</v>
      </c>
      <c r="J24" s="3">
        <v>5500</v>
      </c>
      <c r="K24" s="3">
        <v>5500</v>
      </c>
    </row>
    <row r="25" spans="1:11" ht="35.1" customHeight="1" x14ac:dyDescent="0.2">
      <c r="A25" s="1" t="s">
        <v>0</v>
      </c>
      <c r="B25" s="1" t="s">
        <v>60</v>
      </c>
      <c r="C25" s="1" t="s">
        <v>9</v>
      </c>
      <c r="D25" s="1" t="s">
        <v>78</v>
      </c>
      <c r="E25" s="1" t="s">
        <v>38</v>
      </c>
      <c r="F25" s="1" t="s">
        <v>79</v>
      </c>
      <c r="G25" s="1" t="s">
        <v>8</v>
      </c>
      <c r="H25" s="1" t="s">
        <v>149</v>
      </c>
      <c r="I25" s="3">
        <f>1000-300</f>
        <v>700</v>
      </c>
      <c r="J25" s="3">
        <v>0</v>
      </c>
      <c r="K25" s="4">
        <v>700</v>
      </c>
    </row>
    <row r="26" spans="1:11" ht="35.1" customHeight="1" x14ac:dyDescent="0.2">
      <c r="A26" s="1" t="s">
        <v>91</v>
      </c>
      <c r="B26" s="1" t="s">
        <v>92</v>
      </c>
      <c r="C26" s="1" t="s">
        <v>9</v>
      </c>
      <c r="D26" s="1" t="s">
        <v>93</v>
      </c>
      <c r="E26" s="1" t="s">
        <v>55</v>
      </c>
      <c r="F26" s="1" t="s">
        <v>94</v>
      </c>
      <c r="G26" s="1" t="s">
        <v>35</v>
      </c>
      <c r="H26" s="1" t="s">
        <v>150</v>
      </c>
      <c r="I26" s="3">
        <f>9800+1000-300</f>
        <v>10500</v>
      </c>
      <c r="J26" s="3">
        <v>666.3</v>
      </c>
      <c r="K26" s="4">
        <f>I26-J26</f>
        <v>9833.7000000000007</v>
      </c>
    </row>
    <row r="27" spans="1:11" ht="35.1" customHeight="1" x14ac:dyDescent="0.2">
      <c r="A27" s="1" t="s">
        <v>91</v>
      </c>
      <c r="B27" s="1" t="s">
        <v>101</v>
      </c>
      <c r="C27" s="1" t="s">
        <v>9</v>
      </c>
      <c r="D27" s="1" t="s">
        <v>96</v>
      </c>
      <c r="E27" s="1" t="s">
        <v>167</v>
      </c>
      <c r="F27" s="1" t="s">
        <v>45</v>
      </c>
      <c r="G27" s="1" t="s">
        <v>28</v>
      </c>
      <c r="H27" s="1" t="s">
        <v>147</v>
      </c>
      <c r="I27" s="3">
        <f>4700-300</f>
        <v>4400</v>
      </c>
      <c r="J27" s="3">
        <v>685.20999999999992</v>
      </c>
      <c r="K27" s="4">
        <f>I27-J27</f>
        <v>3714.79</v>
      </c>
    </row>
    <row r="28" spans="1:11" ht="30" customHeight="1" x14ac:dyDescent="0.2">
      <c r="A28" s="1" t="s">
        <v>62</v>
      </c>
      <c r="B28" s="1" t="s">
        <v>104</v>
      </c>
      <c r="C28" s="1" t="s">
        <v>9</v>
      </c>
      <c r="D28" s="1" t="s">
        <v>105</v>
      </c>
      <c r="E28" s="1" t="s">
        <v>106</v>
      </c>
      <c r="F28" s="1" t="s">
        <v>107</v>
      </c>
      <c r="G28" s="1"/>
      <c r="H28" s="1" t="s">
        <v>152</v>
      </c>
      <c r="I28" s="3">
        <f>1700-300</f>
        <v>1400</v>
      </c>
      <c r="J28" s="3">
        <v>0</v>
      </c>
      <c r="K28" s="4">
        <f>I28-J28</f>
        <v>1400</v>
      </c>
    </row>
  </sheetData>
  <sortState ref="A2:K28">
    <sortCondition descending="1" ref="C3"/>
  </sortState>
  <phoneticPr fontId="1" type="noConversion"/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2021-06-17T05:59:03Z</dcterms:modified>
</cp:coreProperties>
</file>